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x_hospital\Documents\UNESCO\Projects\SERAT development\V2\"/>
    </mc:Choice>
  </mc:AlternateContent>
  <bookViews>
    <workbookView xWindow="3860" yWindow="0" windowWidth="15850" windowHeight="12320" tabRatio="854"/>
  </bookViews>
  <sheets>
    <sheet name="Обложка" sheetId="1" r:id="rId1"/>
    <sheet name="Что представляет собой SERAT " sheetId="2" r:id="rId2"/>
    <sheet name="Как пользоваться SERAT" sheetId="3" r:id="rId3"/>
    <sheet name="Идентификационная форма" sheetId="4" r:id="rId4"/>
    <sheet name="Данные образования и здравоохра" sheetId="5" r:id="rId5"/>
    <sheet name="Нормативно-правовой контекст" sheetId="6" r:id="rId6"/>
    <sheet name="Задачи и принципы" sheetId="20" r:id="rId7"/>
    <sheet name="Содержание программы 5-8 лет" sheetId="21" r:id="rId8"/>
    <sheet name="Содержание программы 9-12 лет" sheetId="30" r:id="rId9"/>
    <sheet name="Содержание программы 12-15 лет" sheetId="31" r:id="rId10"/>
    <sheet name="Содержание программы 15-18+лет" sheetId="32" r:id="rId11"/>
    <sheet name="Интеграция в школьную программу" sheetId="33" r:id="rId12"/>
    <sheet name="Методика преподавания и среда" sheetId="34" r:id="rId13"/>
    <sheet name="Подготовка педагог. кадров" sheetId="35" r:id="rId14"/>
    <sheet name="Мониторинг и оценка" sheetId="36" r:id="rId15"/>
    <sheet name="Сводные результаты по стране" sheetId="16" r:id="rId16"/>
    <sheet name="Выражение признательности" sheetId="17" r:id="rId17"/>
    <sheet name="Lists" sheetId="19" state="hidden" r:id="rId18"/>
  </sheets>
  <definedNames>
    <definedName name="ListYSN">Lists!$A$2:$A$4</definedName>
    <definedName name="ListYSND">Lists!$B$2:$B$5</definedName>
    <definedName name="ListYSNN">Lists!$C$2:$C$5</definedName>
  </definedNames>
  <calcPr calcId="181029"/>
</workbook>
</file>

<file path=xl/calcChain.xml><?xml version="1.0" encoding="utf-8"?>
<calcChain xmlns="http://schemas.openxmlformats.org/spreadsheetml/2006/main">
  <c r="J16" i="36" l="1"/>
  <c r="I16" i="36"/>
  <c r="E12" i="16" s="1"/>
  <c r="H16" i="36"/>
  <c r="D12" i="16" s="1"/>
  <c r="G16" i="36"/>
  <c r="C12" i="16" s="1"/>
  <c r="L23" i="35"/>
  <c r="K23" i="35"/>
  <c r="J23" i="35"/>
  <c r="I23" i="35"/>
  <c r="L22" i="35"/>
  <c r="K22" i="35"/>
  <c r="J22" i="35"/>
  <c r="I22" i="35"/>
  <c r="L21" i="35"/>
  <c r="K21" i="35"/>
  <c r="J21" i="35"/>
  <c r="I21" i="35"/>
  <c r="K30" i="34"/>
  <c r="J30" i="34"/>
  <c r="I30" i="34"/>
  <c r="H30" i="34"/>
  <c r="K29" i="34"/>
  <c r="J29" i="34"/>
  <c r="I29" i="34"/>
  <c r="H29" i="34"/>
  <c r="K28" i="34"/>
  <c r="J28" i="34"/>
  <c r="I28" i="34"/>
  <c r="H28" i="34"/>
  <c r="K27" i="34"/>
  <c r="J27" i="34"/>
  <c r="I27" i="34"/>
  <c r="H27" i="34"/>
  <c r="K26" i="34"/>
  <c r="J26" i="34"/>
  <c r="I26" i="34"/>
  <c r="H26" i="34"/>
  <c r="L19" i="33"/>
  <c r="K19" i="33"/>
  <c r="J19" i="33"/>
  <c r="E9" i="16" s="1"/>
  <c r="I19" i="33"/>
  <c r="D9" i="16" s="1"/>
  <c r="H19" i="33"/>
  <c r="C9" i="16" s="1"/>
  <c r="F84" i="32"/>
  <c r="E84" i="32"/>
  <c r="D84" i="32"/>
  <c r="F83" i="32"/>
  <c r="E83" i="32"/>
  <c r="D83" i="32"/>
  <c r="F82" i="32"/>
  <c r="E82" i="32"/>
  <c r="D82" i="32"/>
  <c r="F81" i="32"/>
  <c r="E81" i="32"/>
  <c r="D81" i="32"/>
  <c r="F80" i="32"/>
  <c r="E80" i="32"/>
  <c r="D80" i="32"/>
  <c r="F79" i="32"/>
  <c r="E79" i="32"/>
  <c r="D79" i="32"/>
  <c r="F78" i="32"/>
  <c r="E78" i="32"/>
  <c r="D78" i="32"/>
  <c r="F77" i="32"/>
  <c r="E77" i="32"/>
  <c r="D77" i="32"/>
  <c r="F76" i="32"/>
  <c r="E76" i="32"/>
  <c r="D76" i="32"/>
  <c r="F75" i="32"/>
  <c r="E75" i="32"/>
  <c r="D75" i="32"/>
  <c r="F74" i="32"/>
  <c r="E74" i="32"/>
  <c r="D74" i="32"/>
  <c r="F73" i="32"/>
  <c r="E73" i="32"/>
  <c r="D73" i="32"/>
  <c r="F72" i="32"/>
  <c r="E72" i="32"/>
  <c r="D72" i="32"/>
  <c r="F71" i="32"/>
  <c r="E71" i="32"/>
  <c r="D71" i="32"/>
  <c r="F70" i="32"/>
  <c r="F69" i="32"/>
  <c r="E69" i="32"/>
  <c r="D69" i="32"/>
  <c r="F68" i="32"/>
  <c r="E68" i="32"/>
  <c r="D68" i="32"/>
  <c r="F67" i="32"/>
  <c r="E67" i="32"/>
  <c r="D67" i="32"/>
  <c r="F66" i="32"/>
  <c r="E66" i="32"/>
  <c r="D66" i="32"/>
  <c r="F65" i="32"/>
  <c r="E65" i="32"/>
  <c r="D65" i="32"/>
  <c r="F64" i="32"/>
  <c r="E64" i="32"/>
  <c r="D64" i="32"/>
  <c r="F63" i="32"/>
  <c r="E63" i="32"/>
  <c r="D63" i="32"/>
  <c r="F62" i="32"/>
  <c r="E62" i="32"/>
  <c r="D62" i="32"/>
  <c r="F61" i="32"/>
  <c r="E61" i="32"/>
  <c r="D61" i="32"/>
  <c r="F60" i="32"/>
  <c r="F59" i="32"/>
  <c r="E59" i="32"/>
  <c r="D59" i="32"/>
  <c r="F58" i="32"/>
  <c r="E58" i="32"/>
  <c r="D58" i="32"/>
  <c r="F57" i="32"/>
  <c r="E57" i="32"/>
  <c r="D57" i="32"/>
  <c r="F56" i="32"/>
  <c r="F55" i="32"/>
  <c r="F54" i="32"/>
  <c r="E54" i="32"/>
  <c r="D54" i="32"/>
  <c r="F53" i="32"/>
  <c r="E53" i="32"/>
  <c r="D53" i="32"/>
  <c r="F52" i="32"/>
  <c r="E52" i="32"/>
  <c r="D52" i="32"/>
  <c r="F51" i="32"/>
  <c r="E51" i="32"/>
  <c r="D51" i="32"/>
  <c r="F50" i="32"/>
  <c r="E50" i="32"/>
  <c r="D50" i="32"/>
  <c r="F49" i="32"/>
  <c r="F48" i="32"/>
  <c r="E48" i="32"/>
  <c r="D48" i="32"/>
  <c r="F47" i="32"/>
  <c r="E47" i="32"/>
  <c r="D47" i="32"/>
  <c r="F46" i="32"/>
  <c r="E46" i="32"/>
  <c r="D46" i="32"/>
  <c r="F45" i="32"/>
  <c r="E45" i="32"/>
  <c r="D45" i="32"/>
  <c r="F44" i="32"/>
  <c r="E44" i="32"/>
  <c r="D44" i="32"/>
  <c r="F43" i="32"/>
  <c r="E43" i="32"/>
  <c r="D43" i="32"/>
  <c r="Q42" i="32"/>
  <c r="P42" i="32"/>
  <c r="O42" i="32"/>
  <c r="N42" i="32"/>
  <c r="M42" i="32"/>
  <c r="F42" i="32"/>
  <c r="E42" i="32"/>
  <c r="D42" i="32"/>
  <c r="Q41" i="32"/>
  <c r="P41" i="32"/>
  <c r="O41" i="32"/>
  <c r="N41" i="32"/>
  <c r="M41" i="32"/>
  <c r="F41" i="32"/>
  <c r="E41" i="32"/>
  <c r="D41" i="32"/>
  <c r="Q40" i="32"/>
  <c r="P40" i="32"/>
  <c r="O40" i="32"/>
  <c r="N40" i="32"/>
  <c r="M40" i="32"/>
  <c r="F39" i="32"/>
  <c r="E39" i="32"/>
  <c r="D39" i="32"/>
  <c r="F38" i="32"/>
  <c r="E38" i="32"/>
  <c r="D38" i="32"/>
  <c r="F37" i="32"/>
  <c r="E37" i="32"/>
  <c r="D37" i="32"/>
  <c r="Q36" i="32"/>
  <c r="P36" i="32"/>
  <c r="O36" i="32"/>
  <c r="N36" i="32"/>
  <c r="M36" i="32"/>
  <c r="F36" i="32"/>
  <c r="E36" i="32"/>
  <c r="D36" i="32"/>
  <c r="Q35" i="32"/>
  <c r="P35" i="32"/>
  <c r="O35" i="32"/>
  <c r="N35" i="32"/>
  <c r="M35" i="32"/>
  <c r="D35" i="32"/>
  <c r="Q34" i="32"/>
  <c r="P34" i="32"/>
  <c r="O34" i="32"/>
  <c r="N34" i="32"/>
  <c r="M34" i="32"/>
  <c r="D34" i="32"/>
  <c r="Q33" i="32"/>
  <c r="P33" i="32"/>
  <c r="O33" i="32"/>
  <c r="N33" i="32"/>
  <c r="M33" i="32"/>
  <c r="F33" i="32"/>
  <c r="E33" i="32"/>
  <c r="D33" i="32"/>
  <c r="Q32" i="32"/>
  <c r="P32" i="32"/>
  <c r="O32" i="32"/>
  <c r="N32" i="32"/>
  <c r="M32" i="32"/>
  <c r="F32" i="32"/>
  <c r="E32" i="32"/>
  <c r="D32" i="32"/>
  <c r="Q31" i="32"/>
  <c r="P31" i="32"/>
  <c r="O31" i="32"/>
  <c r="N31" i="32"/>
  <c r="M31" i="32"/>
  <c r="F31" i="32"/>
  <c r="E31" i="32"/>
  <c r="D31" i="32"/>
  <c r="Q30" i="32"/>
  <c r="P30" i="32"/>
  <c r="O30" i="32"/>
  <c r="N30" i="32"/>
  <c r="M30" i="32"/>
  <c r="F30" i="32"/>
  <c r="E30" i="32"/>
  <c r="D30" i="32"/>
  <c r="Q29" i="32"/>
  <c r="P29" i="32"/>
  <c r="O29" i="32"/>
  <c r="N29" i="32"/>
  <c r="M29" i="32"/>
  <c r="F29" i="32"/>
  <c r="E29" i="32"/>
  <c r="D29" i="32"/>
  <c r="F98" i="31"/>
  <c r="E98" i="31"/>
  <c r="D98" i="31"/>
  <c r="F97" i="31"/>
  <c r="E97" i="31"/>
  <c r="D97" i="31"/>
  <c r="F96" i="31"/>
  <c r="E96" i="31"/>
  <c r="D96" i="31"/>
  <c r="F95" i="31"/>
  <c r="E95" i="31"/>
  <c r="D95" i="31"/>
  <c r="F94" i="31"/>
  <c r="E94" i="31"/>
  <c r="D94" i="31"/>
  <c r="F93" i="31"/>
  <c r="E93" i="31"/>
  <c r="D93" i="31"/>
  <c r="F92" i="31"/>
  <c r="E92" i="31"/>
  <c r="D92" i="31"/>
  <c r="F91" i="31"/>
  <c r="E91" i="31"/>
  <c r="D91" i="31"/>
  <c r="F90" i="31"/>
  <c r="E90" i="31"/>
  <c r="D90" i="31"/>
  <c r="E89" i="31"/>
  <c r="F88" i="31"/>
  <c r="E88" i="31"/>
  <c r="D88" i="31"/>
  <c r="F87" i="31"/>
  <c r="E87" i="31"/>
  <c r="D87" i="31"/>
  <c r="F86" i="31"/>
  <c r="E86" i="31"/>
  <c r="D86" i="31"/>
  <c r="F85" i="31"/>
  <c r="E85" i="31"/>
  <c r="D85" i="31"/>
  <c r="F84" i="31"/>
  <c r="E84" i="31"/>
  <c r="D84" i="31"/>
  <c r="F83" i="31"/>
  <c r="E83" i="31"/>
  <c r="D83" i="31"/>
  <c r="F82" i="31"/>
  <c r="E82" i="31"/>
  <c r="D82" i="31"/>
  <c r="F81" i="31"/>
  <c r="E81" i="31"/>
  <c r="D81" i="31"/>
  <c r="F80" i="31"/>
  <c r="E80" i="31"/>
  <c r="D80" i="31"/>
  <c r="F79" i="31"/>
  <c r="E79" i="31"/>
  <c r="D79" i="31"/>
  <c r="F78" i="31"/>
  <c r="E78" i="31"/>
  <c r="D78" i="31"/>
  <c r="F77" i="31"/>
  <c r="F76" i="31"/>
  <c r="E76" i="31"/>
  <c r="D76" i="31"/>
  <c r="F75" i="31"/>
  <c r="F74" i="31"/>
  <c r="E74" i="31"/>
  <c r="D74" i="31"/>
  <c r="F73" i="31"/>
  <c r="E73" i="31"/>
  <c r="D73" i="31"/>
  <c r="F72" i="31"/>
  <c r="E72" i="31"/>
  <c r="D72" i="31"/>
  <c r="F71" i="31"/>
  <c r="E71" i="31"/>
  <c r="D71" i="31"/>
  <c r="F70" i="31"/>
  <c r="E70" i="31"/>
  <c r="D70" i="31"/>
  <c r="F69" i="31"/>
  <c r="E69" i="31"/>
  <c r="D69" i="31"/>
  <c r="F68" i="31"/>
  <c r="E68" i="31"/>
  <c r="D68" i="31"/>
  <c r="F67" i="31"/>
  <c r="E67" i="31"/>
  <c r="D67" i="31"/>
  <c r="F66" i="31"/>
  <c r="F65" i="31"/>
  <c r="E65" i="31"/>
  <c r="D65" i="31"/>
  <c r="F64" i="31"/>
  <c r="E64" i="31"/>
  <c r="D64" i="31"/>
  <c r="F63" i="31"/>
  <c r="F62" i="31"/>
  <c r="E62" i="31"/>
  <c r="D62" i="31"/>
  <c r="F61" i="31"/>
  <c r="E61" i="31"/>
  <c r="D61" i="31"/>
  <c r="F60" i="31"/>
  <c r="E60" i="31"/>
  <c r="D60" i="31"/>
  <c r="F59" i="31"/>
  <c r="F58" i="31"/>
  <c r="E58" i="31"/>
  <c r="D58" i="31"/>
  <c r="F57" i="31"/>
  <c r="E57" i="31"/>
  <c r="D57" i="31"/>
  <c r="F56" i="31"/>
  <c r="E56" i="31"/>
  <c r="D56" i="31"/>
  <c r="F55" i="31"/>
  <c r="E55" i="31"/>
  <c r="D55" i="31"/>
  <c r="F54" i="31"/>
  <c r="E54" i="31"/>
  <c r="D54" i="31"/>
  <c r="F53" i="31"/>
  <c r="E53" i="31"/>
  <c r="D53" i="31"/>
  <c r="F52" i="31"/>
  <c r="E52" i="31"/>
  <c r="D52" i="31"/>
  <c r="E50" i="31"/>
  <c r="F49" i="31"/>
  <c r="E49" i="31"/>
  <c r="D49" i="31"/>
  <c r="F48" i="31"/>
  <c r="E48" i="31"/>
  <c r="D48" i="31"/>
  <c r="F47" i="31"/>
  <c r="E47" i="31"/>
  <c r="D47" i="31"/>
  <c r="F46" i="31"/>
  <c r="F45" i="31"/>
  <c r="E45" i="31"/>
  <c r="D45" i="31"/>
  <c r="Q44" i="31"/>
  <c r="P44" i="31"/>
  <c r="O44" i="31"/>
  <c r="N44" i="31"/>
  <c r="M44" i="31"/>
  <c r="F44" i="31"/>
  <c r="E44" i="31"/>
  <c r="D44" i="31"/>
  <c r="Q43" i="31"/>
  <c r="P43" i="31"/>
  <c r="O43" i="31"/>
  <c r="N43" i="31"/>
  <c r="M43" i="31"/>
  <c r="D43" i="31"/>
  <c r="Q42" i="31"/>
  <c r="P42" i="31"/>
  <c r="O42" i="31"/>
  <c r="N42" i="31"/>
  <c r="M42" i="31"/>
  <c r="F42" i="31"/>
  <c r="E42" i="31"/>
  <c r="D42" i="31"/>
  <c r="F41" i="31"/>
  <c r="E41" i="31"/>
  <c r="D41" i="31"/>
  <c r="F40" i="31"/>
  <c r="E40" i="31"/>
  <c r="D40" i="31"/>
  <c r="F39" i="31"/>
  <c r="E39" i="31"/>
  <c r="D39" i="31"/>
  <c r="Q38" i="31"/>
  <c r="P38" i="31"/>
  <c r="O38" i="31"/>
  <c r="N38" i="31"/>
  <c r="M38" i="31"/>
  <c r="F38" i="31"/>
  <c r="E38" i="31"/>
  <c r="D38" i="31"/>
  <c r="Q37" i="31"/>
  <c r="P37" i="31"/>
  <c r="O37" i="31"/>
  <c r="N37" i="31"/>
  <c r="M37" i="31"/>
  <c r="F37" i="31"/>
  <c r="E37" i="31"/>
  <c r="D37" i="31"/>
  <c r="Q36" i="31"/>
  <c r="P36" i="31"/>
  <c r="O36" i="31"/>
  <c r="N36" i="31"/>
  <c r="M36" i="31"/>
  <c r="F36" i="31"/>
  <c r="E36" i="31"/>
  <c r="D36" i="31"/>
  <c r="Q35" i="31"/>
  <c r="P35" i="31"/>
  <c r="O35" i="31"/>
  <c r="N35" i="31"/>
  <c r="M35" i="31"/>
  <c r="F35" i="31"/>
  <c r="E35" i="31"/>
  <c r="D35" i="31"/>
  <c r="Q34" i="31"/>
  <c r="P34" i="31"/>
  <c r="O34" i="31"/>
  <c r="N34" i="31"/>
  <c r="M34" i="31"/>
  <c r="F34" i="31"/>
  <c r="E34" i="31"/>
  <c r="D34" i="31"/>
  <c r="Q33" i="31"/>
  <c r="P33" i="31"/>
  <c r="O33" i="31"/>
  <c r="N33" i="31"/>
  <c r="M33" i="31"/>
  <c r="F33" i="31"/>
  <c r="E33" i="31"/>
  <c r="D33" i="31"/>
  <c r="Q32" i="31"/>
  <c r="P32" i="31"/>
  <c r="O32" i="31"/>
  <c r="N32" i="31"/>
  <c r="M32" i="31"/>
  <c r="F32" i="31"/>
  <c r="E32" i="31"/>
  <c r="D32" i="31"/>
  <c r="Q31" i="31"/>
  <c r="Q39" i="31" s="1"/>
  <c r="P31" i="31"/>
  <c r="O31" i="31"/>
  <c r="N31" i="31"/>
  <c r="M31" i="31"/>
  <c r="F31" i="31"/>
  <c r="E31" i="31"/>
  <c r="D31" i="31"/>
  <c r="F91" i="30"/>
  <c r="E91" i="30"/>
  <c r="D91" i="30"/>
  <c r="F90" i="30"/>
  <c r="E90" i="30"/>
  <c r="D90" i="30"/>
  <c r="F89" i="30"/>
  <c r="E89" i="30"/>
  <c r="D89" i="30"/>
  <c r="F88" i="30"/>
  <c r="E88" i="30"/>
  <c r="D88" i="30"/>
  <c r="F87" i="30"/>
  <c r="E87" i="30"/>
  <c r="D87" i="30"/>
  <c r="F86" i="30"/>
  <c r="E86" i="30"/>
  <c r="D86" i="30"/>
  <c r="F85" i="30"/>
  <c r="E85" i="30"/>
  <c r="D85" i="30"/>
  <c r="F84" i="30"/>
  <c r="E84" i="30"/>
  <c r="D84" i="30"/>
  <c r="F83" i="30"/>
  <c r="E83" i="30"/>
  <c r="D83" i="30"/>
  <c r="F82" i="30"/>
  <c r="E82" i="30"/>
  <c r="D82" i="30"/>
  <c r="F81" i="30"/>
  <c r="F80" i="30"/>
  <c r="E80" i="30"/>
  <c r="D80" i="30"/>
  <c r="F79" i="30"/>
  <c r="E79" i="30"/>
  <c r="D79" i="30"/>
  <c r="F78" i="30"/>
  <c r="E78" i="30"/>
  <c r="D78" i="30"/>
  <c r="E77" i="30"/>
  <c r="F76" i="30"/>
  <c r="E76" i="30"/>
  <c r="D76" i="30"/>
  <c r="F75" i="30"/>
  <c r="E75" i="30"/>
  <c r="D75" i="30"/>
  <c r="F74" i="30"/>
  <c r="E74" i="30"/>
  <c r="D74" i="30"/>
  <c r="F73" i="30"/>
  <c r="E73" i="30"/>
  <c r="D73" i="30"/>
  <c r="F72" i="30"/>
  <c r="E72" i="30"/>
  <c r="D72" i="30"/>
  <c r="F71" i="30"/>
  <c r="E71" i="30"/>
  <c r="D71" i="30"/>
  <c r="E70" i="30"/>
  <c r="F69" i="30"/>
  <c r="E69" i="30"/>
  <c r="D69" i="30"/>
  <c r="F68" i="30"/>
  <c r="E68" i="30"/>
  <c r="D68" i="30"/>
  <c r="F67" i="30"/>
  <c r="E67" i="30"/>
  <c r="D67" i="30"/>
  <c r="F66" i="30"/>
  <c r="E66" i="30"/>
  <c r="D66" i="30"/>
  <c r="F65" i="30"/>
  <c r="E65" i="30"/>
  <c r="D65" i="30"/>
  <c r="F64" i="30"/>
  <c r="E64" i="30"/>
  <c r="D64" i="30"/>
  <c r="F63" i="30"/>
  <c r="E63" i="30"/>
  <c r="D63" i="30"/>
  <c r="F62" i="30"/>
  <c r="E62" i="30"/>
  <c r="D62" i="30"/>
  <c r="F61" i="30"/>
  <c r="E61" i="30"/>
  <c r="D61" i="30"/>
  <c r="F60" i="30"/>
  <c r="E60" i="30"/>
  <c r="D60" i="30"/>
  <c r="F59" i="30"/>
  <c r="E59" i="30"/>
  <c r="D59" i="30"/>
  <c r="F58" i="30"/>
  <c r="E58" i="30"/>
  <c r="D58" i="30"/>
  <c r="F57" i="30"/>
  <c r="E57" i="30"/>
  <c r="D57" i="30"/>
  <c r="F56" i="30"/>
  <c r="F55" i="30"/>
  <c r="E55" i="30"/>
  <c r="D55" i="30"/>
  <c r="E54" i="30"/>
  <c r="F53" i="30"/>
  <c r="E53" i="30"/>
  <c r="D53" i="30"/>
  <c r="F52" i="30"/>
  <c r="E52" i="30"/>
  <c r="D52" i="30"/>
  <c r="F51" i="30"/>
  <c r="E51" i="30"/>
  <c r="D51" i="30"/>
  <c r="F50" i="30"/>
  <c r="E50" i="30"/>
  <c r="D50" i="30"/>
  <c r="F49" i="30"/>
  <c r="E49" i="30"/>
  <c r="D49" i="30"/>
  <c r="E48" i="30"/>
  <c r="F47" i="30"/>
  <c r="F46" i="30"/>
  <c r="E46" i="30"/>
  <c r="D46" i="30"/>
  <c r="E45" i="30"/>
  <c r="F44" i="30"/>
  <c r="F43" i="30"/>
  <c r="E43" i="30"/>
  <c r="D43" i="30"/>
  <c r="Q42" i="30"/>
  <c r="P42" i="30"/>
  <c r="O42" i="30"/>
  <c r="N42" i="30"/>
  <c r="M42" i="30"/>
  <c r="F42" i="30"/>
  <c r="E42" i="30"/>
  <c r="D42" i="30"/>
  <c r="Q41" i="30"/>
  <c r="P41" i="30"/>
  <c r="O41" i="30"/>
  <c r="N41" i="30"/>
  <c r="M41" i="30"/>
  <c r="F41" i="30"/>
  <c r="E41" i="30"/>
  <c r="D41" i="30"/>
  <c r="Q40" i="30"/>
  <c r="P40" i="30"/>
  <c r="O40" i="30"/>
  <c r="N40" i="30"/>
  <c r="M40" i="30"/>
  <c r="F40" i="30"/>
  <c r="E40" i="30"/>
  <c r="D40" i="30"/>
  <c r="F39" i="30"/>
  <c r="E39" i="30"/>
  <c r="D39" i="30"/>
  <c r="F38" i="30"/>
  <c r="E38" i="30"/>
  <c r="D38" i="30"/>
  <c r="F37" i="30"/>
  <c r="E37" i="30"/>
  <c r="D37" i="30"/>
  <c r="Q36" i="30"/>
  <c r="P36" i="30"/>
  <c r="O36" i="30"/>
  <c r="N36" i="30"/>
  <c r="M36" i="30"/>
  <c r="Q35" i="30"/>
  <c r="P35" i="30"/>
  <c r="O35" i="30"/>
  <c r="N35" i="30"/>
  <c r="M35" i="30"/>
  <c r="F35" i="30"/>
  <c r="E35" i="30"/>
  <c r="D35" i="30"/>
  <c r="Q34" i="30"/>
  <c r="P34" i="30"/>
  <c r="O34" i="30"/>
  <c r="N34" i="30"/>
  <c r="M34" i="30"/>
  <c r="F34" i="30"/>
  <c r="E34" i="30"/>
  <c r="D34" i="30"/>
  <c r="Q33" i="30"/>
  <c r="P33" i="30"/>
  <c r="O33" i="30"/>
  <c r="N33" i="30"/>
  <c r="M33" i="30"/>
  <c r="F33" i="30"/>
  <c r="E33" i="30"/>
  <c r="D33" i="30"/>
  <c r="Q32" i="30"/>
  <c r="P32" i="30"/>
  <c r="O32" i="30"/>
  <c r="N32" i="30"/>
  <c r="M32" i="30"/>
  <c r="F32" i="30"/>
  <c r="E32" i="30"/>
  <c r="D32" i="30"/>
  <c r="Q31" i="30"/>
  <c r="P31" i="30"/>
  <c r="O31" i="30"/>
  <c r="N31" i="30"/>
  <c r="M31" i="30"/>
  <c r="F31" i="30"/>
  <c r="E31" i="30"/>
  <c r="D31" i="30"/>
  <c r="Q30" i="30"/>
  <c r="P30" i="30"/>
  <c r="O30" i="30"/>
  <c r="N30" i="30"/>
  <c r="M30" i="30"/>
  <c r="F30" i="30"/>
  <c r="E30" i="30"/>
  <c r="D30" i="30"/>
  <c r="Q29" i="30"/>
  <c r="P29" i="30"/>
  <c r="O29" i="30"/>
  <c r="N29" i="30"/>
  <c r="M29" i="30"/>
  <c r="F29" i="30"/>
  <c r="E29" i="30"/>
  <c r="D29" i="30"/>
  <c r="F88" i="21"/>
  <c r="E88" i="21"/>
  <c r="D88" i="21"/>
  <c r="F87" i="21"/>
  <c r="E87" i="21"/>
  <c r="D87" i="21"/>
  <c r="F86" i="21"/>
  <c r="E86" i="21"/>
  <c r="D86" i="21"/>
  <c r="F85" i="21"/>
  <c r="E85" i="21"/>
  <c r="D85" i="21"/>
  <c r="F84" i="21"/>
  <c r="E84" i="21"/>
  <c r="D84" i="21"/>
  <c r="F83" i="21"/>
  <c r="E83" i="21"/>
  <c r="D83" i="21"/>
  <c r="F82" i="21"/>
  <c r="E82" i="21"/>
  <c r="D82" i="21"/>
  <c r="F81" i="21"/>
  <c r="E81" i="21"/>
  <c r="D81" i="21"/>
  <c r="F80" i="21"/>
  <c r="E80" i="21"/>
  <c r="D80" i="21"/>
  <c r="F79" i="21"/>
  <c r="E79" i="21"/>
  <c r="D79" i="21"/>
  <c r="F78" i="21"/>
  <c r="E78" i="21"/>
  <c r="D78" i="21"/>
  <c r="F77" i="21"/>
  <c r="E77" i="21"/>
  <c r="D77" i="21"/>
  <c r="F76" i="21"/>
  <c r="E76" i="21"/>
  <c r="D76" i="21"/>
  <c r="E75" i="21"/>
  <c r="F74" i="21"/>
  <c r="E74" i="21"/>
  <c r="D74" i="21"/>
  <c r="F73" i="21"/>
  <c r="E73" i="21"/>
  <c r="D73" i="21"/>
  <c r="F72" i="21"/>
  <c r="E72" i="21"/>
  <c r="D72" i="21"/>
  <c r="F71" i="21"/>
  <c r="E71" i="21"/>
  <c r="D71" i="21"/>
  <c r="F70" i="21"/>
  <c r="E70" i="21"/>
  <c r="D70" i="21"/>
  <c r="F69" i="21"/>
  <c r="E69" i="21"/>
  <c r="D69" i="21"/>
  <c r="F68" i="21"/>
  <c r="E68" i="21"/>
  <c r="D68" i="21"/>
  <c r="F67" i="21"/>
  <c r="F66" i="21"/>
  <c r="E66" i="21"/>
  <c r="D66" i="21"/>
  <c r="F65" i="21"/>
  <c r="E65" i="21"/>
  <c r="D65" i="21"/>
  <c r="F64" i="21"/>
  <c r="E64" i="21"/>
  <c r="D64" i="21"/>
  <c r="F63" i="21"/>
  <c r="E63" i="21"/>
  <c r="D63" i="21"/>
  <c r="F62" i="21"/>
  <c r="E62" i="21"/>
  <c r="D62" i="21"/>
  <c r="F61" i="21"/>
  <c r="E61" i="21"/>
  <c r="D61" i="21"/>
  <c r="F60" i="21"/>
  <c r="E60" i="21"/>
  <c r="D60" i="21"/>
  <c r="F59" i="21"/>
  <c r="E59" i="21"/>
  <c r="D59" i="21"/>
  <c r="F58" i="21"/>
  <c r="E58" i="21"/>
  <c r="D58" i="21"/>
  <c r="F57" i="21"/>
  <c r="E57" i="21"/>
  <c r="D57" i="21"/>
  <c r="F56" i="21"/>
  <c r="E56" i="21"/>
  <c r="D56" i="21"/>
  <c r="F54" i="21"/>
  <c r="E54" i="21"/>
  <c r="D54" i="21"/>
  <c r="E53" i="21"/>
  <c r="E52" i="21"/>
  <c r="F51" i="21"/>
  <c r="F50" i="21"/>
  <c r="E50" i="21"/>
  <c r="F49" i="21"/>
  <c r="E49" i="21"/>
  <c r="D49" i="21"/>
  <c r="F48" i="21"/>
  <c r="E48" i="21"/>
  <c r="D48" i="21"/>
  <c r="F47" i="21"/>
  <c r="E47" i="21"/>
  <c r="D47" i="21"/>
  <c r="Q46" i="21"/>
  <c r="P46" i="21"/>
  <c r="O46" i="21"/>
  <c r="N46" i="21"/>
  <c r="M46" i="21"/>
  <c r="F46" i="21"/>
  <c r="E46" i="21"/>
  <c r="D46" i="21"/>
  <c r="Q45" i="21"/>
  <c r="P45" i="21"/>
  <c r="O45" i="21"/>
  <c r="N45" i="21"/>
  <c r="M45" i="21"/>
  <c r="F45" i="21"/>
  <c r="E45" i="21"/>
  <c r="D45" i="21"/>
  <c r="Q44" i="21"/>
  <c r="P44" i="21"/>
  <c r="O44" i="21"/>
  <c r="N44" i="21"/>
  <c r="M44" i="21"/>
  <c r="F44" i="21"/>
  <c r="E44" i="21"/>
  <c r="D44" i="21"/>
  <c r="F43" i="21"/>
  <c r="E43" i="21"/>
  <c r="D43" i="21"/>
  <c r="F42" i="21"/>
  <c r="E42" i="21"/>
  <c r="D42" i="21"/>
  <c r="F41" i="21"/>
  <c r="Q40" i="21"/>
  <c r="P40" i="21"/>
  <c r="O40" i="21"/>
  <c r="N40" i="21"/>
  <c r="M40" i="21"/>
  <c r="F40" i="21"/>
  <c r="E40" i="21"/>
  <c r="D40" i="21"/>
  <c r="Q39" i="21"/>
  <c r="P39" i="21"/>
  <c r="O39" i="21"/>
  <c r="N39" i="21"/>
  <c r="M39" i="21"/>
  <c r="D39" i="21"/>
  <c r="Q38" i="21"/>
  <c r="P38" i="21"/>
  <c r="O38" i="21"/>
  <c r="N38" i="21"/>
  <c r="M38" i="21"/>
  <c r="D38" i="21"/>
  <c r="Q37" i="21"/>
  <c r="P37" i="21"/>
  <c r="O37" i="21"/>
  <c r="N37" i="21"/>
  <c r="M37" i="21"/>
  <c r="F37" i="21"/>
  <c r="E37" i="21"/>
  <c r="D37" i="21"/>
  <c r="Q36" i="21"/>
  <c r="P36" i="21"/>
  <c r="O36" i="21"/>
  <c r="N36" i="21"/>
  <c r="M36" i="21"/>
  <c r="F36" i="21"/>
  <c r="E36" i="21"/>
  <c r="D36" i="21"/>
  <c r="Q35" i="21"/>
  <c r="P35" i="21"/>
  <c r="O35" i="21"/>
  <c r="N35" i="21"/>
  <c r="M35" i="21"/>
  <c r="F35" i="21"/>
  <c r="E35" i="21"/>
  <c r="D35" i="21"/>
  <c r="Q34" i="21"/>
  <c r="P34" i="21"/>
  <c r="O34" i="21"/>
  <c r="N34" i="21"/>
  <c r="M34" i="21"/>
  <c r="F34" i="21"/>
  <c r="E34" i="21"/>
  <c r="D34" i="21"/>
  <c r="Q33" i="21"/>
  <c r="P33" i="21"/>
  <c r="O33" i="21"/>
  <c r="N33" i="21"/>
  <c r="M33" i="21"/>
  <c r="F33" i="21"/>
  <c r="E33" i="21"/>
  <c r="D33" i="21"/>
  <c r="K27" i="20"/>
  <c r="J27" i="20"/>
  <c r="I27" i="20"/>
  <c r="H27" i="20"/>
  <c r="K26" i="20"/>
  <c r="J26" i="20"/>
  <c r="I26" i="20"/>
  <c r="H26" i="20"/>
  <c r="K25" i="20"/>
  <c r="J25" i="20"/>
  <c r="I25" i="20"/>
  <c r="H25" i="20"/>
  <c r="M24" i="6"/>
  <c r="L24" i="6"/>
  <c r="K24" i="6"/>
  <c r="J24" i="6"/>
  <c r="I24" i="6"/>
  <c r="M23" i="6"/>
  <c r="L23" i="6"/>
  <c r="K23" i="6"/>
  <c r="J23" i="6"/>
  <c r="I23" i="6"/>
  <c r="M22" i="6"/>
  <c r="L22" i="6"/>
  <c r="K22" i="6"/>
  <c r="J22" i="6"/>
  <c r="I22" i="6"/>
  <c r="O43" i="32" l="1"/>
  <c r="O44" i="32"/>
  <c r="N48" i="21"/>
  <c r="O45" i="32"/>
  <c r="P45" i="31"/>
  <c r="P43" i="30"/>
  <c r="N46" i="31"/>
  <c r="N47" i="31"/>
  <c r="N44" i="30"/>
  <c r="P45" i="30"/>
  <c r="Q37" i="32"/>
  <c r="N37" i="32"/>
  <c r="D8" i="16" s="1"/>
  <c r="M37" i="32"/>
  <c r="C8" i="16" s="1"/>
  <c r="I24" i="35"/>
  <c r="C11" i="16" s="1"/>
  <c r="K31" i="34"/>
  <c r="O37" i="32"/>
  <c r="E8" i="16" s="1"/>
  <c r="P39" i="31"/>
  <c r="O39" i="31"/>
  <c r="E7" i="16" s="1"/>
  <c r="M39" i="31"/>
  <c r="C7" i="16" s="1"/>
  <c r="N39" i="31"/>
  <c r="D7" i="16" s="1"/>
  <c r="M37" i="30"/>
  <c r="C6" i="16" s="1"/>
  <c r="Q37" i="30"/>
  <c r="O41" i="21"/>
  <c r="E5" i="16" s="1"/>
  <c r="Q41" i="21"/>
  <c r="H28" i="20"/>
  <c r="C4" i="16" s="1"/>
  <c r="I28" i="20"/>
  <c r="D4" i="16" s="1"/>
  <c r="K28" i="20"/>
  <c r="L25" i="6"/>
  <c r="J25" i="6"/>
  <c r="D3" i="16" s="1"/>
  <c r="J24" i="35"/>
  <c r="D11" i="16" s="1"/>
  <c r="K24" i="35"/>
  <c r="E11" i="16" s="1"/>
  <c r="L24" i="35"/>
  <c r="H31" i="34"/>
  <c r="C10" i="16" s="1"/>
  <c r="M41" i="21"/>
  <c r="C5" i="16" s="1"/>
  <c r="N37" i="30"/>
  <c r="D6" i="16" s="1"/>
  <c r="N41" i="21"/>
  <c r="D5" i="16" s="1"/>
  <c r="I31" i="34"/>
  <c r="D10" i="16" s="1"/>
  <c r="O37" i="30"/>
  <c r="E6" i="16" s="1"/>
  <c r="J31" i="34"/>
  <c r="E10" i="16" s="1"/>
  <c r="K25" i="6"/>
  <c r="E3" i="16" s="1"/>
  <c r="P41" i="21"/>
  <c r="P37" i="30"/>
  <c r="P37" i="32"/>
  <c r="J28" i="20"/>
  <c r="E4" i="16" s="1"/>
  <c r="M25" i="6"/>
  <c r="I25" i="6"/>
  <c r="C3" i="16" s="1"/>
  <c r="N49" i="21"/>
  <c r="P47" i="21"/>
  <c r="N47" i="21"/>
  <c r="P48" i="21"/>
  <c r="O47" i="21"/>
  <c r="O48" i="21"/>
  <c r="O49" i="21"/>
  <c r="M43" i="30"/>
  <c r="Q43" i="30"/>
  <c r="O44" i="30"/>
  <c r="M45" i="30"/>
  <c r="Q45" i="30"/>
  <c r="M45" i="31"/>
  <c r="Q45" i="31"/>
  <c r="O46" i="31"/>
  <c r="O47" i="31"/>
  <c r="P43" i="32"/>
  <c r="P44" i="32"/>
  <c r="P45" i="32"/>
  <c r="N43" i="30"/>
  <c r="P44" i="30"/>
  <c r="N45" i="30"/>
  <c r="N45" i="31"/>
  <c r="P46" i="31"/>
  <c r="P47" i="31"/>
  <c r="M43" i="32"/>
  <c r="Q43" i="32"/>
  <c r="M44" i="32"/>
  <c r="Q44" i="32"/>
  <c r="M45" i="32"/>
  <c r="Q45" i="32"/>
  <c r="M47" i="21"/>
  <c r="Q47" i="21"/>
  <c r="M48" i="21"/>
  <c r="Q48" i="21"/>
  <c r="M49" i="21"/>
  <c r="Q49" i="21"/>
  <c r="O43" i="30"/>
  <c r="M44" i="30"/>
  <c r="Q44" i="30"/>
  <c r="O45" i="30"/>
  <c r="O45" i="31"/>
  <c r="M46" i="31"/>
  <c r="Q46" i="31"/>
  <c r="M47" i="31"/>
  <c r="Q47" i="31"/>
  <c r="N43" i="32"/>
  <c r="N44" i="32"/>
  <c r="N45" i="32"/>
  <c r="P49" i="21"/>
</calcChain>
</file>

<file path=xl/sharedStrings.xml><?xml version="1.0" encoding="utf-8"?>
<sst xmlns="http://schemas.openxmlformats.org/spreadsheetml/2006/main" count="1771" uniqueCount="1043">
  <si>
    <r>
      <rPr>
        <sz val="11"/>
        <color rgb="FF000000"/>
        <rFont val="Calibri"/>
        <family val="2"/>
      </rPr>
      <t>ИООСО</t>
    </r>
  </si>
  <si>
    <r>
      <rPr>
        <b/>
        <sz val="14"/>
        <color rgb="FFFFFFFF"/>
        <rFont val="Calibri"/>
        <family val="2"/>
      </rPr>
      <t>Основная информация о заполнении данного инструмента SERAT</t>
    </r>
  </si>
  <si>
    <r>
      <rPr>
        <sz val="11"/>
        <color rgb="FF000000"/>
        <rFont val="Calibri"/>
        <family val="2"/>
      </rPr>
      <t>Страна</t>
    </r>
  </si>
  <si>
    <r>
      <rPr>
        <b/>
        <sz val="14"/>
        <color rgb="FFFFFFFF"/>
        <rFont val="Calibri"/>
        <family val="2"/>
      </rPr>
      <t>Данные из официальных источников, относящиеся к контексту образования и здравоохранения в стране</t>
    </r>
  </si>
  <si>
    <r>
      <rPr>
        <sz val="14"/>
        <color rgb="FFC5192D"/>
        <rFont val="Calibri"/>
        <family val="2"/>
      </rPr>
      <t>Индикаторы</t>
    </r>
  </si>
  <si>
    <r>
      <rPr>
        <sz val="10"/>
        <color rgb="FFFFFFFF"/>
        <rFont val="Arial"/>
        <family val="2"/>
      </rPr>
      <t>Нормативно-правовой контекст</t>
    </r>
  </si>
  <si>
    <r>
      <rPr>
        <sz val="14"/>
        <color rgb="FFC5192D"/>
        <rFont val="Calibri"/>
        <family val="2"/>
      </rPr>
      <t>Данные</t>
    </r>
  </si>
  <si>
    <r>
      <rPr>
        <sz val="11"/>
        <color rgb="FF000000"/>
        <rFont val="Calibri"/>
        <family val="2"/>
      </rPr>
      <t>Основное лицо, ответственное за сбор данных и заполнение инструмента в вашей стране</t>
    </r>
  </si>
  <si>
    <r>
      <rPr>
        <sz val="11"/>
        <color rgb="FF000000"/>
        <rFont val="Calibri"/>
        <family val="2"/>
      </rPr>
      <t>Лица, участвующие в заполнении SERAT в вашей стране</t>
    </r>
  </si>
  <si>
    <r>
      <rPr>
        <sz val="14"/>
        <color rgb="FFC5192D"/>
        <rFont val="Calibri"/>
        <family val="2"/>
      </rPr>
      <t>Источник</t>
    </r>
  </si>
  <si>
    <r>
      <rPr>
        <sz val="14"/>
        <color rgb="FFC5192D"/>
        <rFont val="Calibri"/>
        <family val="2"/>
      </rPr>
      <t>Рекомендуемые источники</t>
    </r>
  </si>
  <si>
    <r>
      <rPr>
        <sz val="14"/>
        <color rgb="FFC5192D"/>
        <rFont val="Calibri"/>
        <family val="2"/>
      </rPr>
      <t>Комментарии</t>
    </r>
  </si>
  <si>
    <r>
      <rPr>
        <sz val="11"/>
        <color rgb="FF000000"/>
        <rFont val="Calibri"/>
        <family val="2"/>
      </rPr>
      <t>Комментарии по процессу заполнения</t>
    </r>
  </si>
  <si>
    <r>
      <rPr>
        <b/>
        <sz val="14"/>
        <color rgb="FFFFFFFF"/>
        <rFont val="Calibri"/>
        <family val="2"/>
      </rPr>
      <t>Нормативно-правовой контекст, в котором осуществляется программа сексуального образования</t>
    </r>
  </si>
  <si>
    <r>
      <rPr>
        <sz val="14"/>
        <color rgb="FFC5192D"/>
        <rFont val="Calibri"/>
        <family val="2"/>
      </rPr>
      <t>Вопрос</t>
    </r>
  </si>
  <si>
    <r>
      <rPr>
        <sz val="14"/>
        <color rgb="FFC5192D"/>
        <rFont val="Calibri"/>
        <family val="2"/>
      </rPr>
      <t>Ответы</t>
    </r>
  </si>
  <si>
    <r>
      <rPr>
        <i/>
        <sz val="11"/>
        <color rgb="FF000000"/>
        <rFont val="Calibri"/>
        <family val="2"/>
      </rPr>
      <t>Вставить кол-во</t>
    </r>
  </si>
  <si>
    <r>
      <rPr>
        <sz val="14"/>
        <color rgb="FFC5192D"/>
        <rFont val="Calibri"/>
        <family val="2"/>
      </rPr>
      <t>Данные об образовании</t>
    </r>
  </si>
  <si>
    <r>
      <rPr>
        <i/>
        <sz val="11"/>
        <color rgb="FF000000"/>
        <rFont val="Calibri"/>
        <family val="2"/>
      </rPr>
      <t>Указать %</t>
    </r>
  </si>
  <si>
    <r>
      <rPr>
        <sz val="11"/>
        <color rgb="FF000000"/>
        <rFont val="Calibri"/>
        <family val="2"/>
      </rPr>
      <t>Каков чистый коэффициент охвата средним образованием?</t>
    </r>
  </si>
  <si>
    <r>
      <rPr>
        <sz val="11"/>
        <color rgb="FF000000"/>
        <rFont val="Calibri"/>
        <family val="2"/>
      </rPr>
      <t>Каков индекс гендерного паритета в начальной школе?</t>
    </r>
  </si>
  <si>
    <r>
      <rPr>
        <sz val="11"/>
        <color rgb="FF000000"/>
        <rFont val="Calibri"/>
        <family val="2"/>
      </rPr>
      <t>Каков индекс гендерного паритета в средней школе?</t>
    </r>
  </si>
  <si>
    <r>
      <rPr>
        <sz val="11"/>
        <color rgb="FF000000"/>
        <rFont val="Calibri"/>
        <family val="2"/>
      </rPr>
      <t>Каково соотношение числа учителей и учеников в начальной школе?</t>
    </r>
  </si>
  <si>
    <r>
      <rPr>
        <sz val="11"/>
        <color rgb="FF000000"/>
        <rFont val="Calibri"/>
        <family val="2"/>
      </rPr>
      <t>Каково соотношение числа учителей и учеников в средней школе?</t>
    </r>
  </si>
  <si>
    <r>
      <rPr>
        <i/>
        <sz val="11"/>
        <color rgb="FF000000"/>
        <rFont val="Calibri"/>
        <family val="2"/>
      </rPr>
      <t>Вставить %</t>
    </r>
  </si>
  <si>
    <r>
      <rPr>
        <sz val="11"/>
        <color rgb="FF000000"/>
        <rFont val="Calibri"/>
        <family val="2"/>
      </rPr>
      <t>Молодежи (15 - 24)</t>
    </r>
  </si>
  <si>
    <r>
      <rPr>
        <sz val="11"/>
        <color rgb="FF000000"/>
        <rFont val="Calibri"/>
        <family val="2"/>
      </rPr>
      <t>Молодых женщины (15 - 24)</t>
    </r>
  </si>
  <si>
    <r>
      <rPr>
        <sz val="11"/>
        <color rgb="FF000000"/>
        <rFont val="Calibri"/>
        <family val="2"/>
      </rPr>
      <t>Детей (0 - 14)</t>
    </r>
  </si>
  <si>
    <r>
      <rPr>
        <sz val="11"/>
        <color rgb="FF000000"/>
        <rFont val="Calibri"/>
        <family val="2"/>
      </rPr>
      <t>Лиц, употребляющих наркотики</t>
    </r>
  </si>
  <si>
    <r>
      <rPr>
        <sz val="11"/>
        <color rgb="FF000000"/>
        <rFont val="Calibri"/>
        <family val="2"/>
      </rPr>
      <t>% молодых людей, которые за последние 12 месяцев прошли тестирование на ВИЧ и знают его результат</t>
    </r>
  </si>
  <si>
    <r>
      <rPr>
        <sz val="11"/>
        <color rgb="FF000000"/>
        <rFont val="Calibri"/>
        <family val="2"/>
      </rPr>
      <t>% молодых людей, выражающих лояльное отношение к людям, живущим с ВИЧ</t>
    </r>
  </si>
  <si>
    <r>
      <rPr>
        <sz val="11"/>
        <color rgb="FF000000"/>
        <rFont val="Calibri"/>
        <family val="2"/>
      </rPr>
      <t>Показатель подростковой рождаемости</t>
    </r>
  </si>
  <si>
    <r>
      <rPr>
        <i/>
        <sz val="11"/>
        <color rgb="FF000000"/>
        <rFont val="Calibri"/>
        <family val="2"/>
      </rPr>
      <t>Указать количество живорождений на 1000 девочек от 15 до 19 лет</t>
    </r>
  </si>
  <si>
    <r>
      <rPr>
        <sz val="11"/>
        <color rgb="FF000000"/>
        <rFont val="Calibri"/>
        <family val="2"/>
      </rPr>
      <t>% начавших половую жизнь до 15 лет</t>
    </r>
  </si>
  <si>
    <r>
      <rPr>
        <sz val="11"/>
        <color rgb="FF000000"/>
        <rFont val="Calibri"/>
        <family val="2"/>
      </rPr>
      <t>% вступавших в половую связь в течение последних 12 месяцев с партнером на десять и более лет их старше</t>
    </r>
  </si>
  <si>
    <r>
      <rPr>
        <sz val="11"/>
        <color rgb="FF000000"/>
        <rFont val="Calibri"/>
        <family val="2"/>
      </rPr>
      <t>Указать количество министерств и их названия</t>
    </r>
  </si>
  <si>
    <r>
      <rPr>
        <sz val="11"/>
        <color rgb="FF000000"/>
        <rFont val="Calibri"/>
        <family val="2"/>
      </rPr>
      <t>% имевших более одного полового партнера за последние 12 месяцев и сообщивших об использовании презерватива во время последнего полового акта</t>
    </r>
  </si>
  <si>
    <r>
      <rPr>
        <sz val="14"/>
        <color rgb="FFC5192D"/>
        <rFont val="Calibri"/>
        <family val="2"/>
      </rPr>
      <t>Контрацепция</t>
    </r>
  </si>
  <si>
    <r>
      <rPr>
        <sz val="11"/>
        <color rgb="FF000000"/>
        <rFont val="Calibri"/>
        <family val="2"/>
      </rPr>
      <t>Среднее количество современных методов контрацепции, о которых знают</t>
    </r>
  </si>
  <si>
    <r>
      <rPr>
        <sz val="11"/>
        <color rgb="FF000000"/>
        <rFont val="Calibri"/>
        <family val="2"/>
      </rPr>
      <t>% сексуально активных незамужних женщин в возрасте от 15 до 19 лет, которые</t>
    </r>
  </si>
  <si>
    <r>
      <rPr>
        <sz val="11"/>
        <color rgb="FF000000"/>
        <rFont val="Calibri"/>
        <family val="2"/>
      </rPr>
      <t>испытывают неудовлетворенную потребность в контрацепции</t>
    </r>
  </si>
  <si>
    <r>
      <rPr>
        <sz val="11"/>
        <color rgb="FF000000"/>
        <rFont val="Calibri"/>
        <family val="2"/>
      </rPr>
      <t>в настоящее время используют современные методы контрацепции</t>
    </r>
  </si>
  <si>
    <r>
      <rPr>
        <sz val="11"/>
        <color rgb="FF000000"/>
        <rFont val="Calibri"/>
        <family val="2"/>
      </rPr>
      <t>% замужних женщин в возрасте от 15 до 19 лет, которые</t>
    </r>
    <r>
      <rPr>
        <sz val="11"/>
        <color rgb="FF000000"/>
        <rFont val="Calibri"/>
        <family val="2"/>
      </rPr>
      <t xml:space="preserve"> </t>
    </r>
  </si>
  <si>
    <r>
      <rPr>
        <sz val="14"/>
        <color rgb="FFC5192D"/>
        <rFont val="Calibri"/>
        <family val="2"/>
      </rPr>
      <t>Гендерное насилие и гендерное равенство</t>
    </r>
  </si>
  <si>
    <r>
      <rPr>
        <sz val="11"/>
        <color rgb="FF000000"/>
        <rFont val="Calibri"/>
        <family val="2"/>
      </rPr>
      <t>% согласных по крайней мере с одной причиной, по которой муж имеет право ударить или избить жену</t>
    </r>
  </si>
  <si>
    <r>
      <rPr>
        <sz val="11"/>
        <color rgb="FF000000"/>
        <rFont val="Calibri"/>
        <family val="2"/>
      </rPr>
      <t>% женщин в возрасте от 15 до 24 лет, подвергшихся сексуальному насилию</t>
    </r>
  </si>
  <si>
    <r>
      <rPr>
        <sz val="11"/>
        <color rgb="FF000000"/>
        <rFont val="Calibri"/>
        <family val="2"/>
      </rPr>
      <t>% женщин в возрасте от 15 до 49 лет, состоящих или состоявших в браке или близких отношениях и подвергшихся физическому или сексуальному насилию со стороны партнера-мужчины в течение последних 12 месяцев</t>
    </r>
  </si>
  <si>
    <r>
      <rPr>
        <sz val="11"/>
        <color rgb="FF000000"/>
        <rFont val="Calibri"/>
        <family val="2"/>
      </rPr>
      <t>% женщин, вступивших в брак</t>
    </r>
  </si>
  <si>
    <r>
      <rPr>
        <sz val="11"/>
        <color rgb="FF000000"/>
        <rFont val="Calibri"/>
        <family val="2"/>
      </rPr>
      <t>до 15 лет</t>
    </r>
  </si>
  <si>
    <r>
      <rPr>
        <sz val="11"/>
        <color rgb="FF000000"/>
        <rFont val="Calibri"/>
        <family val="2"/>
      </rPr>
      <t>до 18 лет</t>
    </r>
  </si>
  <si>
    <r>
      <rPr>
        <sz val="11"/>
        <color rgb="FF000000"/>
        <rFont val="Calibri"/>
        <family val="2"/>
      </rPr>
      <t>% мужчин, вступивших в брак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</si>
  <si>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Существуют ли в секторе образования нормативные положения, стратегические документы и (или) министерские структуры, цель которых:</t>
    </r>
    <r>
      <rPr>
        <sz val="11"/>
        <color rgb="FF000000"/>
        <rFont val="Calibri"/>
        <family val="2"/>
      </rPr>
      <t xml:space="preserve"> </t>
    </r>
  </si>
  <si>
    <r>
      <rPr>
        <i/>
        <sz val="11"/>
        <color rgb="FF000000"/>
        <rFont val="Calibri"/>
        <family val="2"/>
      </rPr>
      <t>Вставить % (если применимо)</t>
    </r>
  </si>
  <si>
    <r>
      <rPr>
        <sz val="11"/>
        <color rgb="FF000000"/>
        <rFont val="Calibri"/>
        <family val="2"/>
      </rPr>
      <t>% женщин в возрасте 15-49 лет, которые считают, что практику КОЖПО следует прекратить</t>
    </r>
  </si>
  <si>
    <r>
      <rPr>
        <sz val="11"/>
        <color rgb="FF000000"/>
        <rFont val="Calibri"/>
        <family val="2"/>
      </rPr>
      <t>содействовать путем образования принимаемым мерам против ВИЧ и СПИДа?</t>
    </r>
  </si>
  <si>
    <r>
      <rPr>
        <sz val="11"/>
        <color rgb="FF000000"/>
        <rFont val="Calibri"/>
        <family val="2"/>
      </rPr>
      <t>% мужчин в возрасте 15-49 лет, которые считают, что практику КОЖПО следует прекратить</t>
    </r>
  </si>
  <si>
    <r>
      <rPr>
        <sz val="11"/>
        <color rgb="FF000000"/>
        <rFont val="Calibri"/>
        <family val="2"/>
      </rPr>
      <t>планировать и осуществлять меры по профилактике и прекращению насилия и дискриминации в школах, включая буллинг, издевательства и сексуальные домогательства?</t>
    </r>
  </si>
  <si>
    <r>
      <rPr>
        <sz val="11"/>
        <color rgb="FF000000"/>
        <rFont val="Calibri"/>
        <family val="2"/>
      </rPr>
      <t>активно поддерживать предоставление комплексного сексуального образования в школах?</t>
    </r>
  </si>
  <si>
    <r>
      <rPr>
        <b/>
        <sz val="14"/>
        <color rgb="FFC5192D"/>
        <rFont val="Calibri"/>
        <family val="2"/>
      </rPr>
      <t>Правовая база</t>
    </r>
  </si>
  <si>
    <r>
      <rPr>
        <b/>
        <sz val="11"/>
        <color rgb="FF000000"/>
        <rFont val="Calibri"/>
        <family val="2"/>
      </rPr>
      <t>Законодательные запреты: существуют ли законы, нормативные положения и (или) законодательные нормы/протоколы, которые ...</t>
    </r>
  </si>
  <si>
    <r>
      <rPr>
        <sz val="10"/>
        <color rgb="FFFFFFFF"/>
        <rFont val="Arial"/>
        <family val="2"/>
      </rPr>
      <t>Задачи и принципы</t>
    </r>
  </si>
  <si>
    <r>
      <rPr>
        <b/>
        <sz val="14"/>
        <color rgb="FFFFFFFF"/>
        <rFont val="Calibri"/>
        <family val="2"/>
      </rPr>
      <t>Общие задачи и принципы, которые легли в основу разработки программы</t>
    </r>
  </si>
  <si>
    <r>
      <rPr>
        <sz val="14"/>
        <color rgb="FFC5192D"/>
        <rFont val="Calibri"/>
        <family val="2"/>
      </rPr>
      <t>Ответы</t>
    </r>
  </si>
  <si>
    <r>
      <rPr>
        <b/>
        <sz val="14"/>
        <color rgb="FFC5192D"/>
        <rFont val="Calibri"/>
        <family val="2"/>
      </rPr>
      <t>Задачи программы</t>
    </r>
  </si>
  <si>
    <r>
      <rPr>
        <sz val="11"/>
        <color rgb="FF000000"/>
        <rFont val="Calibri"/>
        <family val="2"/>
      </rPr>
      <t>Есть ли у программы:</t>
    </r>
  </si>
  <si>
    <r>
      <rPr>
        <sz val="11"/>
        <color rgb="FF000000"/>
        <rFont val="Calibri"/>
        <family val="2"/>
      </rPr>
      <t>Есть ли у программы цели и задачи, в том числе касающиеся:</t>
    </r>
  </si>
  <si>
    <r>
      <rPr>
        <b/>
        <sz val="14"/>
        <color rgb="FFC5192D"/>
        <rFont val="Calibri"/>
        <family val="2"/>
      </rPr>
      <t>Эффективные навыки</t>
    </r>
  </si>
  <si>
    <r>
      <rPr>
        <sz val="11"/>
        <color rgb="FF000000"/>
        <rFont val="Calibri"/>
        <family val="2"/>
      </rPr>
      <t>Направлена ли учебная программа на формирование эффективных навыков, включая:</t>
    </r>
  </si>
  <si>
    <r>
      <rPr>
        <b/>
        <sz val="14"/>
        <color rgb="FFC5192D"/>
        <rFont val="Calibri"/>
        <family val="2"/>
      </rPr>
      <t>Разработка учебной программы</t>
    </r>
  </si>
  <si>
    <r>
      <rPr>
        <sz val="11"/>
        <color rgb="FF000000"/>
        <rFont val="Calibri"/>
        <family val="2"/>
      </rPr>
      <t>Проводилось ли пилотное тестирование программы?</t>
    </r>
  </si>
  <si>
    <r>
      <rPr>
        <sz val="14"/>
        <color rgb="FFC5192D"/>
        <rFont val="Calibri"/>
        <family val="2"/>
      </rPr>
      <t>Область познания</t>
    </r>
  </si>
  <si>
    <r>
      <rPr>
        <sz val="14"/>
        <color rgb="FFC5192D"/>
        <rFont val="Calibri"/>
        <family val="2"/>
      </rPr>
      <t>Предусматривает ли программа следующие цели обучения?</t>
    </r>
    <r>
      <rPr>
        <sz val="14"/>
        <color rgb="FFC5192D"/>
        <rFont val="Calibri"/>
        <family val="2"/>
      </rPr>
      <t xml:space="preserve"> </t>
    </r>
  </si>
  <si>
    <r>
      <rPr>
        <sz val="14"/>
        <color rgb="FFC5192D"/>
        <rFont val="Calibri"/>
        <family val="2"/>
      </rPr>
      <t>Ответ</t>
    </r>
  </si>
  <si>
    <r>
      <rPr>
        <sz val="14"/>
        <color rgb="FFC5192D"/>
        <rFont val="Calibri"/>
        <family val="2"/>
      </rPr>
      <t>Комментарий</t>
    </r>
  </si>
  <si>
    <r>
      <rPr>
        <sz val="11"/>
        <color rgb="FFFFFFFF"/>
        <rFont val="Arial"/>
        <family val="2"/>
      </rPr>
      <t>Отношения</t>
    </r>
  </si>
  <si>
    <r>
      <rPr>
        <sz val="11"/>
        <color rgb="FF000000"/>
        <rFont val="Calibri "/>
        <family val="2"/>
      </rPr>
      <t>проанализировать свои чувства относительно ролей и обязанностей мужчин и женщин в семье, включая свою собственную роль</t>
    </r>
  </si>
  <si>
    <t>-</t>
  </si>
  <si>
    <r>
      <rPr>
        <sz val="11"/>
        <color rgb="FF000000"/>
        <rFont val="Calibri "/>
        <family val="2"/>
      </rPr>
      <t>демонстрировать доверие, уважение, понимание, сопереживание и готовность делиться с другом</t>
    </r>
  </si>
  <si>
    <r>
      <rPr>
        <sz val="11"/>
        <color rgb="FF000000"/>
        <rFont val="Calibri "/>
        <family val="2"/>
      </rPr>
      <t>демонстрировать способы проявления толерантности, инклюзии и уважения к окружающим, относиться ко всем людям с достоинством</t>
    </r>
  </si>
  <si>
    <r>
      <rPr>
        <sz val="11"/>
        <color rgb="FF000000"/>
        <rFont val="Calibri "/>
        <family val="2"/>
      </rPr>
      <t>признать, что хотя семейные структуры и различаются, все они обладают ценностью</t>
    </r>
  </si>
  <si>
    <r>
      <rPr>
        <sz val="11"/>
        <color rgb="FF000000"/>
        <rFont val="Calibri "/>
        <family val="2"/>
      </rPr>
      <t>вспомнить, что некоторые браки заканчиваются расставанием, разводом и (или) смертью супруга</t>
    </r>
  </si>
  <si>
    <r>
      <rPr>
        <b/>
        <sz val="14"/>
        <color rgb="FFC5192D"/>
        <rFont val="Calibri"/>
        <family val="2"/>
      </rPr>
      <t>Ценности, права, культура и сексуальность</t>
    </r>
  </si>
  <si>
    <r>
      <rPr>
        <b/>
        <sz val="14"/>
        <color rgb="FFC5192D"/>
        <rFont val="Calibri"/>
        <family val="2"/>
      </rPr>
      <t>Понимание гендерной проблематики</t>
    </r>
  </si>
  <si>
    <r>
      <rPr>
        <sz val="11"/>
        <color rgb="FF000000"/>
        <rFont val="Calibri "/>
        <family val="2"/>
      </rPr>
      <t>дать определение гендера и биологического пола и рассказать, чем они отличаются</t>
    </r>
  </si>
  <si>
    <r>
      <rPr>
        <sz val="11"/>
        <color rgb="FF000000"/>
        <rFont val="Calibri "/>
        <family val="2"/>
      </rPr>
      <t>признать, что на восприятие пола и гендера влияет множество разных источников информации, которые их окружают</t>
    </r>
  </si>
  <si>
    <r>
      <rPr>
        <sz val="11"/>
        <color rgb="FF000000"/>
        <rFont val="Calibri "/>
        <family val="2"/>
      </rPr>
      <t>признать, что несправедливое обращение с людьми по причине их гендера является нарушением прав человека</t>
    </r>
  </si>
  <si>
    <r>
      <rPr>
        <sz val="11"/>
        <color rgb="FF000000"/>
        <rFont val="Calibri "/>
        <family val="2"/>
      </rPr>
      <t>назвать разные формы ГН (в том числе психологические и связанные с вредной практикой)</t>
    </r>
  </si>
  <si>
    <r>
      <rPr>
        <sz val="11"/>
        <color rgb="FF000000"/>
        <rFont val="Calibri "/>
        <family val="2"/>
      </rPr>
      <t>признать, что ГН могут совершать разные люди (в том числе взрослые, которым они доверяют) и в разных местах (например, в школе, дома, в общественном месте)</t>
    </r>
  </si>
  <si>
    <r>
      <rPr>
        <b/>
        <sz val="14"/>
        <color rgb="FFC5192D"/>
        <rFont val="Calibri"/>
        <family val="2"/>
      </rPr>
      <t>Насилие и забота о безопасности</t>
    </r>
  </si>
  <si>
    <r>
      <rPr>
        <sz val="11"/>
        <color rgb="FF000000"/>
        <rFont val="Calibri "/>
        <family val="2"/>
      </rPr>
      <t>признать, что буллинг, насилие и жестокое обращение с детьми недопустимы, и в них никогда не виновата жертва</t>
    </r>
  </si>
  <si>
    <r>
      <rPr>
        <sz val="11"/>
        <color rgb="FF000000"/>
        <rFont val="Calibri "/>
        <family val="2"/>
      </rPr>
      <t>продемонстрировать безопасные действия, которые можно предпринять в ответ на буллинг, насилие, ГН и жестокое обращение с детьми в семье, школе и сообществе, в том числе определить, к кому из доверенных взрослых они обратятся</t>
    </r>
  </si>
  <si>
    <r>
      <rPr>
        <sz val="11"/>
        <color rgb="FF000000"/>
        <rFont val="Calibri "/>
        <family val="2"/>
      </rPr>
      <t>перечислить преимущества и потенциальные опасности Интернета и социальных сетей</t>
    </r>
  </si>
  <si>
    <r>
      <rPr>
        <sz val="11"/>
        <color rgb="FF000000"/>
        <rFont val="Calibri "/>
        <family val="2"/>
      </rPr>
      <t>продемонстрировать, как они смогут обратиться к доверенному взрослому, если что-то сделанное или увиденное ими в Интернете или социальных сетях вызовет у них дискомфорт или страх</t>
    </r>
  </si>
  <si>
    <r>
      <rPr>
        <b/>
        <sz val="14"/>
        <color rgb="FFC5192D"/>
        <rFont val="Calibri"/>
        <family val="2"/>
      </rPr>
      <t>Навыки, необходимые для здоровья и благополучия</t>
    </r>
  </si>
  <si>
    <r>
      <rPr>
        <sz val="11"/>
        <color rgb="FF000000"/>
        <rFont val="Calibri "/>
        <family val="2"/>
      </rPr>
      <t>привести примеры хорошего и плохого влияния сверстников</t>
    </r>
  </si>
  <si>
    <r>
      <rPr>
        <sz val="11"/>
        <color rgb="FF000000"/>
        <rFont val="Calibri "/>
        <family val="2"/>
      </rPr>
      <t>привести примеры решений, принятых ими или другими людьми и имевших либо хорошие, либо плохие последствия</t>
    </r>
  </si>
  <si>
    <r>
      <rPr>
        <sz val="11"/>
        <color rgb="FF000000"/>
        <rFont val="Calibri "/>
        <family val="2"/>
      </rPr>
      <t>продемонстрировать понимание обстоятельств, которые помогают принимать правильные решения</t>
    </r>
  </si>
  <si>
    <r>
      <rPr>
        <sz val="11"/>
        <color rgb="FF000000"/>
        <rFont val="Calibri "/>
        <family val="2"/>
      </rPr>
      <t>указать разницу между здоровым и нездоровым общением, в том числе с точки зрения последствий для взаимоотношений</t>
    </r>
  </si>
  <si>
    <r>
      <rPr>
        <sz val="11"/>
        <color rgb="FF000000"/>
        <rFont val="Calibri "/>
        <family val="2"/>
      </rPr>
      <t>продемонстрировать вербальные и невербальные способы сказать «да» и «нет»</t>
    </r>
  </si>
  <si>
    <r>
      <rPr>
        <sz val="11"/>
        <color rgb="FF000000"/>
        <rFont val="Calibri "/>
        <family val="2"/>
      </rPr>
      <t>признать, что на общение между людьми могут влиять гендерные роли</t>
    </r>
  </si>
  <si>
    <r>
      <rPr>
        <sz val="11"/>
        <color rgb="FF000000"/>
        <rFont val="Calibri "/>
        <family val="2"/>
      </rPr>
      <t>признать, что не вся информация, сообщаемая различными видами средств массовой информации, правдива</t>
    </r>
    <r>
      <rPr>
        <sz val="11"/>
        <color rgb="FF000000"/>
        <rFont val="Calibri "/>
        <family val="2"/>
      </rPr>
      <t xml:space="preserve"> </t>
    </r>
  </si>
  <si>
    <r>
      <rPr>
        <sz val="11"/>
        <color rgb="FF000000"/>
        <rFont val="Calibri "/>
        <family val="2"/>
      </rPr>
      <t>признать, что все люди имеют право на защиту и поддержку</t>
    </r>
  </si>
  <si>
    <r>
      <rPr>
        <b/>
        <sz val="14"/>
        <color rgb="FFC5192D"/>
        <rFont val="Calibri"/>
        <family val="2"/>
      </rPr>
      <t>Организм и развитие человека</t>
    </r>
  </si>
  <si>
    <r>
      <rPr>
        <sz val="11"/>
        <color rgb="FF000000"/>
        <rFont val="Calibri "/>
        <family val="2"/>
      </rPr>
      <t>определить основные части внутренних и внешних половых органов и описать их главные функции</t>
    </r>
  </si>
  <si>
    <r>
      <rPr>
        <sz val="11"/>
        <color rgb="FF000000"/>
        <rFont val="Calibri "/>
        <family val="2"/>
      </rPr>
      <t>признать, что любопытство в отношении своего тела и прикосновение к разным частям своего тела, в том числе к половым органам, совершенно нормально</t>
    </r>
    <r>
      <rPr>
        <sz val="11"/>
        <color rgb="FF000000"/>
        <rFont val="Calibri "/>
        <family val="2"/>
      </rPr>
      <t xml:space="preserve"> </t>
    </r>
  </si>
  <si>
    <r>
      <rPr>
        <sz val="11"/>
        <color rgb="FF000000"/>
        <rFont val="Calibri "/>
        <family val="2"/>
      </rPr>
      <t>признать, что тело каждого человека достойно уважения, независимо от различий между людьми и от того, как меняется тело со временем</t>
    </r>
  </si>
  <si>
    <r>
      <rPr>
        <sz val="11"/>
        <color rgb="FF000000"/>
        <rFont val="Calibri "/>
        <family val="2"/>
      </rPr>
      <t>описать, как изменяется организм женщины во время беременности</t>
    </r>
    <r>
      <rPr>
        <sz val="11"/>
        <color rgb="FF000000"/>
        <rFont val="Calibri "/>
        <family val="2"/>
      </rPr>
      <t xml:space="preserve"> </t>
    </r>
  </si>
  <si>
    <r>
      <rPr>
        <sz val="11"/>
        <color rgb="FF000000"/>
        <rFont val="Calibri "/>
        <family val="2"/>
      </rPr>
      <t>описать физические и эмоциональные изменения, которые происходят в период полового созревания</t>
    </r>
  </si>
  <si>
    <r>
      <rPr>
        <sz val="11"/>
        <color rgb="FF000000"/>
        <rFont val="Calibri "/>
        <family val="2"/>
      </rPr>
      <t>рассказать, что им нравится в своем теле</t>
    </r>
  </si>
  <si>
    <r>
      <rPr>
        <b/>
        <sz val="14"/>
        <color rgb="FFC5192D"/>
        <rFont val="Calibri"/>
        <family val="2"/>
      </rPr>
      <t>Сексуальность и сексуальное поведение</t>
    </r>
  </si>
  <si>
    <r>
      <rPr>
        <sz val="11"/>
        <color rgb="FF000000"/>
        <rFont val="Calibri "/>
        <family val="2"/>
      </rPr>
      <t>понять, что для человека естественно получать радость от своего тела и от близости с другими людьми</t>
    </r>
    <r>
      <rPr>
        <sz val="11"/>
        <color rgb="FF000000"/>
        <rFont val="Calibri "/>
        <family val="2"/>
      </rPr>
      <t xml:space="preserve"> </t>
    </r>
  </si>
  <si>
    <r>
      <rPr>
        <sz val="11"/>
        <color rgb="FF000000"/>
        <rFont val="Calibri "/>
        <family val="2"/>
      </rPr>
      <t>признать, что существуют приемлемые и неприемлемые слова и действия для выражения чувств и близости с другим человеком</t>
    </r>
  </si>
  <si>
    <r>
      <rPr>
        <sz val="11"/>
        <color rgb="FF000000"/>
        <rFont val="Calibri "/>
        <family val="2"/>
      </rPr>
      <t>понять, что люди выражают любовь и заботу по отношению к другим людям разными способами, включая поцелуи, объятия, прикосновения, а иногда сексуальное поведение</t>
    </r>
  </si>
  <si>
    <r>
      <rPr>
        <sz val="11"/>
        <color rgb="FF000000"/>
        <rFont val="Calibri "/>
        <family val="2"/>
      </rPr>
      <t>дать определение "хорошего прикосновения" и "плохого прикосновения"</t>
    </r>
    <r>
      <rPr>
        <sz val="11"/>
        <color rgb="FF000000"/>
        <rFont val="Calibri "/>
        <family val="2"/>
      </rPr>
      <t xml:space="preserve"> </t>
    </r>
  </si>
  <si>
    <r>
      <rPr>
        <b/>
        <sz val="14"/>
        <color rgb="FFC5192D"/>
        <rFont val="Calibri"/>
        <family val="2"/>
      </rPr>
      <t>Сексуальное и репродуктивное здоровье</t>
    </r>
  </si>
  <si>
    <r>
      <rPr>
        <sz val="11"/>
        <color rgb="FF000000"/>
        <rFont val="Calibri "/>
        <family val="2"/>
      </rPr>
      <t>вспомнить, что беременность - это естественный биологический процесс, который начинается, когда яйцеклетка и сперматозоид соединяются и прикрепляются к стенке матки</t>
    </r>
  </si>
  <si>
    <r>
      <rPr>
        <sz val="11"/>
        <color rgb="FF000000"/>
        <rFont val="Calibri "/>
        <family val="2"/>
      </rPr>
      <t>объяснить, что каждый человек должен иметь возможность самостоятельно решить, хочет ли иметь детей, когда и с кем</t>
    </r>
  </si>
  <si>
    <r>
      <rPr>
        <sz val="11"/>
        <color rgb="FF000000"/>
        <rFont val="Calibri "/>
        <family val="2"/>
      </rPr>
      <t>признать, что люди, живущие с ВИЧ, имеют равное с другими людьми право на уважение, любовь, заботу и поддержку</t>
    </r>
  </si>
  <si>
    <r>
      <rPr>
        <sz val="11"/>
        <color rgb="FF000000"/>
        <rFont val="Calibri "/>
        <family val="2"/>
      </rPr>
      <t>описать понятия «болезнь» и «здоровье», в том числе способы сохранения своего здоровья</t>
    </r>
  </si>
  <si>
    <r>
      <rPr>
        <sz val="11"/>
        <color rgb="FF000000"/>
        <rFont val="Calibri "/>
        <family val="2"/>
      </rPr>
      <t>вспомнить, что человек может иметь какое-либо заболевание, но при этом выглядеть и чувствовать себя здоровым</t>
    </r>
  </si>
  <si>
    <r>
      <rPr>
        <b/>
        <sz val="22"/>
        <color rgb="FFFFFFFF"/>
        <rFont val="Calibri"/>
        <family val="2"/>
      </rPr>
      <t>Содержание программы (12 - 15 лет)</t>
    </r>
    <r>
      <rPr>
        <sz val="22"/>
        <color rgb="FFFFFFFF"/>
        <rFont val="Calibri"/>
        <family val="2"/>
      </rPr>
      <t xml:space="preserve"> </t>
    </r>
  </si>
  <si>
    <r>
      <rPr>
        <sz val="11"/>
        <color rgb="FFFFFFFF"/>
        <rFont val="Calibri"/>
        <family val="2"/>
      </rPr>
      <t>Навыки</t>
    </r>
  </si>
  <si>
    <r>
      <rPr>
        <sz val="11"/>
        <color rgb="FF000000"/>
        <rFont val="Calibri"/>
        <family val="2"/>
      </rPr>
      <t>применять стратегии урегулирования конфликтов и недопонимания с родителями (опекунами)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</si>
  <si>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проанализировать, как ценность, которую они усвоили в семье, повлияла на принятое ими решение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</si>
  <si>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для функционирования семьи и здоровых отношений в семье важны любовь, сотрудничество, гендерное равенство и взаимное уважение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</si>
  <si>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выражать поддержку гендерному равенству при распределении  ролей и обязанностей в семье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</si>
  <si>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FFFFFF"/>
        <rFont val="Calibri"/>
        <family val="2"/>
      </rPr>
      <t>Знания</t>
    </r>
  </si>
  <si>
    <r>
      <rPr>
        <sz val="11"/>
        <color rgb="FF000000"/>
        <rFont val="Calibri"/>
        <family val="2"/>
      </rPr>
      <t>различать эмоции, связанные с любовью, дружбой, влюбленностью и сексуальным влечением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</si>
  <si>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проанализировать, как меняются их собственные проявления дружбы и любви к другим людям по мере взросления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</si>
  <si>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неравенство и дисбаланс власти вредны для отношений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</si>
  <si>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проанализировать последствия стигматизации и дискриминации для сексуального и репродуктивного здоровья и прав людей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</si>
  <si>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равенство является неотъемлемой частью здоровых отношений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</si>
  <si>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перечислить обязанности родителей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</si>
  <si>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сравнить различные пути, которыми взрослые становятся родителями (например, запланированная и незапланированная беременность, усыновление, приемная семья, репродуктивные технологии и суррогатное родительство)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</si>
  <si>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дать определения стигматизации и дискриминации и указать, каким образом они наносят вред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</si>
  <si>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 важность толерантности, инклюзии и уважения к людям, в том числе подвергающимся стигматизации или дискриминации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</si>
  <si>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 способы выступить против травли и буллинга и оказать им противодействие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</si>
  <si>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все люди (в том числе, но не ограничиваясь ими, люди с инвалидностью и люди, живущие с ВИЧ) вправе решать, становиться ли им родителями и когда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</si>
  <si>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описать, каким образом культура, религия, общество и законы влияют на долговременные отношения, супружество и родительство</t>
    </r>
  </si>
  <si>
    <r>
      <rPr>
        <sz val="11"/>
        <color rgb="FF000000"/>
        <rFont val="Calibri"/>
        <family val="2"/>
      </rPr>
      <t>признать, что воспитание детей является обязанностью и мужчин, и женщин</t>
    </r>
  </si>
  <si>
    <r>
      <rPr>
        <sz val="11"/>
        <color rgb="FF000000"/>
        <rFont val="Calibri"/>
        <family val="2"/>
      </rPr>
      <t>признать важность толерантности и уважения к различным ценностям, убеждениям и установкам</t>
    </r>
  </si>
  <si>
    <r>
      <rPr>
        <sz val="11"/>
        <color rgb="FF000000"/>
        <rFont val="Calibri"/>
        <family val="2"/>
      </rPr>
      <t>назвать культурные, религиозные и социальные убеждения и практики, связанные с сексуальностью, которые изменились со временем</t>
    </r>
  </si>
  <si>
    <r>
      <rPr>
        <sz val="11"/>
        <color rgb="FF000000"/>
        <rFont val="Calibri"/>
        <family val="2"/>
      </rPr>
      <t>обсуждать местные и (или) национальные законы, которые влияют на права, касающиеся сексуального и репродуктивного здоровья</t>
    </r>
  </si>
  <si>
    <r>
      <rPr>
        <sz val="11"/>
        <color rgb="FF000000"/>
        <rFont val="Calibri"/>
        <family val="2"/>
      </rPr>
      <t>продемонстрировать уважение прав человека, в том числе прав, связанных с сексуальным и репродуктивным здоровьем, в отношении всех людей</t>
    </r>
  </si>
  <si>
    <r>
      <rPr>
        <sz val="11"/>
        <color rgb="FF000000"/>
        <rFont val="Calibri"/>
        <family val="2"/>
      </rPr>
      <t>указать права детей, изложенные в национальных законах и международных договорах (например, во Всеобщей декларации прав человека и Конвенции о правах ребенка)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</si>
  <si>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критически проанализировать социальные и культурные нормы, влияющие на сексуальное поведение в обществе</t>
    </r>
  </si>
  <si>
    <r>
      <rPr>
        <sz val="11"/>
        <color rgb="FF000000"/>
        <rFont val="Calibri"/>
        <family val="2"/>
      </rPr>
      <t>продемонстрировать уважение к различным практикам, связанным с сексуальностью, и правам человека в отношении всех людей</t>
    </r>
  </si>
  <si>
    <r>
      <rPr>
        <sz val="11"/>
        <color rgb="FF000000"/>
        <rFont val="Calibri"/>
        <family val="2"/>
      </rPr>
      <t>проанализировать влияние гендерных норм и гендерных стереотипов (как мужественности, так и женственности) на романтические отношения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</si>
  <si>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определить источники ценностей и установок, определяющих, что и каким образом они узнают о сексе и сексуальности (например, родители, опекуны, семья, друзья, сообщество, СМИ)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</si>
  <si>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вспомнить социальные нормы, определяющие представления общества о мужчинах, женщинах и людях различной сексуальной ориентации и гендерной идентичности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</si>
  <si>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 способы обращения с людьми без гендерной предвзятости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</si>
  <si>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перечислить примеры того, как гендерные роли, неравенство и дискриминация влияют на решения о сексуальном поведении, использовании контрацептивов и планировании своей жизни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</si>
  <si>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привести примеры того, как социальные и культурные нормы и религиозные убеждения влияют на гендерные роли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</si>
  <si>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свидетели ГН и вредных практик и люди, знающие о таких фактах, могут предпринять безопасные шаги, чтобы вмешаться в ситуацию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</si>
  <si>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признавать разные виды гендерной идентичности и проявлять уважение к гендерной идентичности всех людей</t>
    </r>
  </si>
  <si>
    <r>
      <rPr>
        <sz val="11"/>
        <color rgb="FF000000"/>
        <rFont val="Calibri"/>
        <family val="2"/>
      </rPr>
      <t>признать, что калечащие операции на женских половых органах и детские браки являются вредными видами практики, отражающими глубоко укоренившиеся социальные и гендерные нормы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</si>
  <si>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продемонстрировать, как можно поощрять гендерное равенство в отношениях дома, в школе и в сообществе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</si>
  <si>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критически оценить справедливость существующих гендерных ролей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</si>
  <si>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найти сходства и различия таких явлений, как буллинг, психологическое насилие, физическое насилие, сексуальное насилие, сексуальные посягательства, насилие со стороны близкого партнера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</si>
  <si>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детские браки и калечащие операции на женских половых органах являются нарушениями прав человека и запрещены в большинстве стран</t>
    </r>
  </si>
  <si>
    <r>
      <rPr>
        <sz val="11"/>
        <color rgb="FF000000"/>
        <rFont val="Calibri"/>
        <family val="2"/>
      </rPr>
      <t>признать, что все эти формы насилия, совершаемые взрослыми, несовершеннолетними или людьми, обладающими властью, всегда являются нарушением прав человека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</si>
  <si>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продемонстрировать, как они могут защитить свое право на приватность и личную неприкосновенность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</si>
  <si>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выражать как согласие, так и несогласие на то или иное сексуальное поведение с учетом своих личных границ</t>
    </r>
  </si>
  <si>
    <r>
      <rPr>
        <sz val="11"/>
        <color rgb="FF000000"/>
        <rFont val="Calibri"/>
        <family val="2"/>
      </rPr>
      <t>признать, что есть способы противостоять нежелательному сексуальному вниманию при пользовании Интернетом, сотовым телефоном и социальными сетями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</si>
  <si>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сексуальное насилие в отношении детей запрещено законом, и существуют государственные органы и специальные службы, помогающие тем, кто подвергся такому насилию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</si>
  <si>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описать, каким образом откровенный сексуальный контент может нанести вред, куда можно сообщить об этих опасностях и как получить помощь</t>
    </r>
  </si>
  <si>
    <r>
      <rPr>
        <sz val="11"/>
        <color rgb="FF000000"/>
        <rFont val="Calibri"/>
        <family val="2"/>
      </rPr>
      <t>описать последствия всех форм насилия и жестокого обращения для жертвы, пары, семьи и общества</t>
    </r>
  </si>
  <si>
    <r>
      <rPr>
        <sz val="11"/>
        <color rgb="FF000000"/>
        <rFont val="Calibri"/>
        <family val="2"/>
      </rPr>
      <t>описать, каким образом социальные и гендерные нормы влияют на принятие решений и поведение в сексуальной сфере</t>
    </r>
  </si>
  <si>
    <r>
      <rPr>
        <sz val="11"/>
        <color rgb="FF000000"/>
        <rFont val="Calibri"/>
        <family val="2"/>
      </rPr>
      <t>уверенно настаивать на соблюдении своей приватности и противостоять нежелательному сексуальному вниманию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</si>
  <si>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принимать решения для разрешения проблем, связанных с сексуальным и (или) репродуктивным здоровьем</t>
    </r>
  </si>
  <si>
    <r>
      <rPr>
        <sz val="11"/>
        <color rgb="FF000000"/>
        <rFont val="Calibri"/>
        <family val="2"/>
      </rPr>
      <t>продемонстрировать решимость выступить в защиту того, кто подвергается давлению или травле с целью принуждения к принятию решения в сексуальной сфере, которое не хочет принимать</t>
    </r>
  </si>
  <si>
    <r>
      <rPr>
        <sz val="11"/>
        <color rgb="FF000000"/>
        <rFont val="Calibri"/>
        <family val="2"/>
      </rPr>
      <t>описать, как алкоголь и наркотики влияют на принятие решений о сексуальном поведении</t>
    </r>
  </si>
  <si>
    <r>
      <rPr>
        <sz val="11"/>
        <color rgb="FF000000"/>
        <rFont val="Calibri"/>
        <family val="2"/>
      </rPr>
      <t>понять, что существует много факторов, влияющих на решения людей о сексуальном поведении, причем некоторые факторы, такие как как бедность, гендерное неравенство и насилие, находятся вне их контроля</t>
    </r>
  </si>
  <si>
    <r>
      <rPr>
        <sz val="11"/>
        <color rgb="FF000000"/>
        <rFont val="Calibri"/>
        <family val="2"/>
      </rPr>
      <t>понять, что откровенный сексуальный контент вводит в заблуждение из-за недостоверного изображения мужчин, женщин и сексуальных отношений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</si>
  <si>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 уверенное умение вести переговоры и выражать отказ при общении с романтическим партнером</t>
    </r>
  </si>
  <si>
    <r>
      <rPr>
        <sz val="11"/>
        <color rgb="FF000000"/>
        <rFont val="Calibri"/>
        <family val="2"/>
      </rPr>
      <t>проанализировать, как нереалистичные представления о сексуальности и сексуальных отношениях могут повлиять на восприятие гендера и самооценку</t>
    </r>
  </si>
  <si>
    <r>
      <rPr>
        <sz val="11"/>
        <color rgb="FF000000"/>
        <rFont val="Calibri"/>
        <family val="2"/>
      </rPr>
      <t>описать признаки хороших источников помощи и поддержки (в числе которых обеспечение конфиденциальности и приватности)</t>
    </r>
  </si>
  <si>
    <r>
      <rPr>
        <sz val="11"/>
        <color rgb="FF000000"/>
        <rFont val="Calibri"/>
        <family val="2"/>
      </rPr>
      <t>описать основные этапы принятия решений</t>
    </r>
  </si>
  <si>
    <r>
      <rPr>
        <sz val="11"/>
        <color rgb="FF000000"/>
        <rFont val="Calibri"/>
        <family val="2"/>
      </rPr>
      <t>вспомнить, что половое созревание происходит у разных людей в разное время и проявляется по-разному у мальчиков и у девочек</t>
    </r>
  </si>
  <si>
    <r>
      <rPr>
        <sz val="11"/>
        <color rgb="FF000000"/>
        <rFont val="Calibri"/>
        <family val="2"/>
      </rPr>
      <t>признать, что половое созревание может быть особенно трудным периодом для некоторых детей, особенно гендерно-неконформных, трансгендерных или интерсексуальных</t>
    </r>
  </si>
  <si>
    <r>
      <rPr>
        <sz val="11"/>
        <color rgb="FF000000"/>
        <rFont val="Calibri"/>
        <family val="2"/>
      </rPr>
      <t>продемонстрировать умение отказываться делать то, что они не хотят делать</t>
    </r>
  </si>
  <si>
    <r>
      <rPr>
        <sz val="11"/>
        <color rgb="FF000000"/>
        <rFont val="Calibri"/>
        <family val="2"/>
      </rPr>
      <t>понять, что существует разница между репродуктивной функцией и сексуальными чувствами</t>
    </r>
  </si>
  <si>
    <r>
      <rPr>
        <sz val="11"/>
        <color rgb="FF000000"/>
        <rFont val="Calibri"/>
        <family val="2"/>
      </rPr>
      <t>признать важную роль гормонов в период полового созревания и беременности, а также в развитии репродуктивных органов и регуляции сексуальных функций</t>
    </r>
  </si>
  <si>
    <r>
      <rPr>
        <sz val="11"/>
        <color rgb="FF000000"/>
        <rFont val="Calibri"/>
        <family val="2"/>
      </rPr>
      <t>осознать, что на их решения влияют многочисленные факторы</t>
    </r>
  </si>
  <si>
    <r>
      <rPr>
        <sz val="11"/>
        <color rgb="FF000000"/>
        <rFont val="Calibri"/>
        <family val="2"/>
      </rPr>
      <t>признать, что культурные, религиозные, общественные и личные взгляды относительно пола, гендера и деторождения отличаются от их биологических аспектов</t>
    </r>
  </si>
  <si>
    <r>
      <rPr>
        <sz val="11"/>
        <color rgb="FF000000"/>
        <rFont val="Calibri"/>
        <family val="2"/>
      </rPr>
      <t>признать, что для достижения договоренности необходимы взаимное уважение, готовность к сотрудничеству, а нередко и компромисс со стороны всех участников</t>
    </r>
  </si>
  <si>
    <r>
      <rPr>
        <sz val="11"/>
        <color rgb="FF000000"/>
        <rFont val="Calibri"/>
        <family val="2"/>
      </rPr>
      <t>признать, что дразнить, стыдить или порицать подростков из-за происходящих с ними изменений в связи с половым созреванием – неприемлемо, так как это наносит вред и может привести к долгосрочным негативным психологическим последствиям</t>
    </r>
  </si>
  <si>
    <r>
      <rPr>
        <sz val="11"/>
        <color rgb="FF000000"/>
        <rFont val="Calibri"/>
        <family val="2"/>
      </rPr>
      <t>обдумать и сформулировать свои собственные взгляды относительно пола, гендера и деторождения</t>
    </r>
  </si>
  <si>
    <r>
      <rPr>
        <sz val="11"/>
        <color rgb="FF000000"/>
        <rFont val="Calibri"/>
        <family val="2"/>
      </rPr>
      <t>продемонстрировать эффективные способы выражения пожеланий и потребностей и обозначения личных границ, а также умение слушать и проявлять уважение к другим людям</t>
    </r>
  </si>
  <si>
    <r>
      <rPr>
        <sz val="11"/>
        <color rgb="FF000000"/>
        <rFont val="Calibri"/>
        <family val="2"/>
      </rPr>
      <t>признать способность СМИ влиять на ценности, установки и поведение, связанные с сексуальностью и гендером</t>
    </r>
  </si>
  <si>
    <r>
      <rPr>
        <sz val="11"/>
        <color rgb="FF000000"/>
        <rFont val="Calibri"/>
        <family val="2"/>
      </rPr>
      <t>критически оценивать гендерные стандарты красоты, из-за которых некоторые люди стремятся изменить свою внешность</t>
    </r>
  </si>
  <si>
    <r>
      <rPr>
        <sz val="11"/>
        <color rgb="FF000000"/>
        <rFont val="Calibri"/>
        <family val="2"/>
      </rPr>
      <t>критически оценивать то, как в СМИ изображены мужчины и женщины</t>
    </r>
  </si>
  <si>
    <r>
      <rPr>
        <sz val="11"/>
        <color rgb="FF000000"/>
        <rFont val="Calibri"/>
        <family val="2"/>
      </rPr>
      <t>понять, что сексуальные чувства, фантазии и желания естественны, возникают на протяжении всей жизни, и их не нужно стыдиться</t>
    </r>
  </si>
  <si>
    <r>
      <rPr>
        <sz val="11"/>
        <color rgb="FF000000"/>
        <rFont val="Calibri"/>
        <family val="2"/>
      </rPr>
      <t>подвергать сомнению мифы о сексуальном поведении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</si>
  <si>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понять, что сексуальная стимуляция связана с физиологическими и психологическими аспектами, и люди реагируют на нее по-разному в разное время</t>
    </r>
  </si>
  <si>
    <r>
      <rPr>
        <sz val="11"/>
        <color rgb="FF000000"/>
        <rFont val="Calibri"/>
        <family val="2"/>
      </rPr>
      <t>уважать различные способы выражения сексуальности в разных культурах и условиях</t>
    </r>
  </si>
  <si>
    <r>
      <rPr>
        <sz val="11"/>
        <color rgb="FF000000"/>
        <rFont val="Calibri"/>
        <family val="2"/>
      </rPr>
      <t>продемонстрировать способы управления своими эмоциями, связанными с сексуальными чувствами, фантазиями и желаниями</t>
    </r>
  </si>
  <si>
    <r>
      <rPr>
        <sz val="11"/>
        <color rgb="FF000000"/>
        <rFont val="Calibri"/>
        <family val="2"/>
      </rPr>
      <t>вспомнить, что половой акт может привести к беременности, но это случается не всегда</t>
    </r>
  </si>
  <si>
    <r>
      <rPr>
        <sz val="11"/>
        <color rgb="FF000000"/>
        <rFont val="Calibri"/>
        <family val="2"/>
      </rPr>
      <t>объяснить, что секс без проникновения не связан с риском нежелательной беременности, снижает риск заражения ИППП, в том числе ВИЧ, и приносит удовольствие</t>
    </r>
  </si>
  <si>
    <r>
      <rPr>
        <sz val="11"/>
        <color rgb="FF000000"/>
        <rFont val="Calibri"/>
        <family val="2"/>
      </rPr>
      <t>признать, что решение стать сексуально активным – личное решение каждого человека; со временем это решение может измениться и его всегда следует уважать</t>
    </r>
  </si>
  <si>
    <r>
      <rPr>
        <sz val="11"/>
        <color rgb="FF000000"/>
        <rFont val="Calibri"/>
        <family val="2"/>
      </rPr>
      <t>принимать ответственные решения о своем сексуальном поведении</t>
    </r>
  </si>
  <si>
    <r>
      <rPr>
        <sz val="11"/>
        <color rgb="FF000000"/>
        <rFont val="Calibri"/>
        <family val="2"/>
      </rPr>
      <t>признать, что эрекции, "мокрые сны" и другие сексуальные реакции – нормальный аспект полового созревания</t>
    </r>
  </si>
  <si>
    <r>
      <rPr>
        <sz val="11"/>
        <color rgb="FF000000"/>
        <rFont val="Calibri"/>
        <family val="2"/>
      </rPr>
      <t>признать, что интимные отношения, предполагающие секс в обмен на деньги или подарки, усиливают дисбаланс власти, повышают уязвимость и ограничивают возможность договориться о более безопасном сексе</t>
    </r>
  </si>
  <si>
    <r>
      <rPr>
        <sz val="11"/>
        <color rgb="FF000000"/>
        <rFont val="Calibri"/>
        <family val="2"/>
      </rPr>
      <t>понять важность соблюдения личной гигиены и санитарии, в том числе менструальной гигиены</t>
    </r>
  </si>
  <si>
    <r>
      <rPr>
        <sz val="11"/>
        <color rgb="FF000000"/>
        <rFont val="Calibri"/>
        <family val="2"/>
      </rPr>
      <t>проанализировать средства предупреждения нежелательной беременности,  их преимущества и эффективность, включая мужские и женские презервативы, противозачаточные таблетки, инъекционные контрацептивы, противозачаточные импланты, экстренную контрацепцию, стерилизацию и естественные методы контрацепции</t>
    </r>
  </si>
  <si>
    <r>
      <rPr>
        <sz val="11"/>
        <color rgb="FF000000"/>
        <rFont val="Calibri"/>
        <family val="2"/>
      </rPr>
      <t>признать, что всем девочкам во время месячных должны быть доступны туалет, обеспечивающий приватность, чистая вода, прокладки и другие средства личной гигиены</t>
    </r>
  </si>
  <si>
    <r>
      <rPr>
        <sz val="11"/>
        <color rgb="FF000000"/>
        <rFont val="Calibri"/>
        <family val="2"/>
      </rPr>
      <t>объяснить, что экстренная контрацепция (там, где она разрешена законом и доступна) помогает предотвратить нежелательную беременность, в том числе наступившую по причине неиспользования или неудачного использования контрацепции либо в результате сексуального насилия</t>
    </r>
  </si>
  <si>
    <r>
      <rPr>
        <sz val="11"/>
        <color rgb="FF000000"/>
        <rFont val="Calibri"/>
        <family val="2"/>
      </rPr>
      <t>признать, что сексуально активным молодым людям не должно быть отказано в доступе к контрацептивам или презервативам по причине их семейного положения, пола или гендера</t>
    </r>
  </si>
  <si>
    <r>
      <rPr>
        <sz val="11"/>
        <color rgb="FF000000"/>
        <rFont val="Calibri"/>
        <family val="2"/>
      </rPr>
      <t>продемонстрировать, как можно получить доступ к местам приобретения контрацептивов</t>
    </r>
  </si>
  <si>
    <r>
      <rPr>
        <sz val="11"/>
        <color rgb="FF000000"/>
        <rFont val="Calibri"/>
        <family val="2"/>
      </rPr>
      <t>продемонстрировать способы поиска достоверной информации о половом созревании</t>
    </r>
  </si>
  <si>
    <r>
      <rPr>
        <sz val="11"/>
        <color rgb="FF000000"/>
        <rFont val="Calibri"/>
        <family val="2"/>
      </rPr>
      <t>продемонстрировать, как правильно пользоваться презервативом</t>
    </r>
  </si>
  <si>
    <r>
      <rPr>
        <sz val="11"/>
        <color rgb="FF000000"/>
        <rFont val="Calibri"/>
        <family val="2"/>
      </rPr>
      <t>выразить свои предпочтения относительно беременности и времени ее наступления</t>
    </r>
  </si>
  <si>
    <r>
      <rPr>
        <sz val="11"/>
        <color rgb="FF000000"/>
        <rFont val="Calibri"/>
        <family val="2"/>
      </rPr>
      <t>сделать вывод, что дискриминация людей по причине их ВИЧ-статуса незаконна и нарушает их права человека</t>
    </r>
  </si>
  <si>
    <r>
      <rPr>
        <sz val="11"/>
        <color rgb="FF000000"/>
        <rFont val="Calibri"/>
        <family val="2"/>
      </rPr>
      <t>признать, что физический облик людей обусловлен наследственностью, окружающей средой и влияющими на здоровье привычками и не определяет ценность человека как личности</t>
    </r>
  </si>
  <si>
    <r>
      <rPr>
        <sz val="11"/>
        <color rgb="FF000000"/>
        <rFont val="Calibri"/>
        <family val="2"/>
      </rPr>
      <t>понимать важность знания своего ВИЧ-статуса и получения АРТ как способа противодействия эпидемии ВИЧ, особенно среди (молодых) представителей ключевых групп населения</t>
    </r>
  </si>
  <si>
    <r>
      <rPr>
        <sz val="11"/>
        <color rgb="FF000000"/>
        <rFont val="Calibri"/>
        <family val="2"/>
      </rPr>
      <t>понять, что сексуальность – нормальный и здоровый аспект человеческой жизни, который связан с эмоциональным и физическим влечением к другому человеку</t>
    </r>
  </si>
  <si>
    <r>
      <rPr>
        <sz val="11"/>
        <color rgb="FF000000"/>
        <rFont val="Calibri"/>
        <family val="2"/>
      </rPr>
      <t>поддерживать право каждого, в том числе людей с ВИЧ, выражать сексуальные чувства и любовь, в том числе путем вступления в долговременные отношения</t>
    </r>
  </si>
  <si>
    <r>
      <rPr>
        <sz val="11"/>
        <color rgb="FF000000"/>
        <rFont val="Calibri"/>
        <family val="2"/>
      </rPr>
      <t>признать, что естественно проявлять любознательность и задавать вопросы относительно сексуальности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</si>
  <si>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описать, как люди испытывают удовольствие от физического контакта (например, при поцелуях, прикосновениях, ласках, сексуальном контакте) на протяжении всей жизни</t>
    </r>
  </si>
  <si>
    <r>
      <rPr>
        <sz val="11"/>
        <color rgb="FF000000"/>
        <rFont val="Calibri"/>
        <family val="2"/>
      </rPr>
      <t>продемонстрировать умение договариваться о более безопасном сексе и отказываться от нежелательных и небезопасных сексуальных практик</t>
    </r>
  </si>
  <si>
    <r>
      <rPr>
        <sz val="11"/>
        <color rgb="FF000000"/>
        <rFont val="Calibri"/>
        <family val="2"/>
      </rPr>
      <t>признать, что дискриминация в отношении людей, которые испытывают влечение (или которых считают испытывающими влечение) к людям одного с собой пола, недопустима и ведет к негативным последствиям для таких людей</t>
    </r>
  </si>
  <si>
    <r>
      <rPr>
        <sz val="11"/>
        <color rgb="FF000000"/>
        <rFont val="Calibri"/>
        <family val="2"/>
      </rPr>
      <t>выражать и понимать различные сексуальные чувства и говорить о сексуальности приемлемым образом</t>
    </r>
  </si>
  <si>
    <r>
      <rPr>
        <sz val="11"/>
        <color rgb="FF000000"/>
        <rFont val="Calibri"/>
        <family val="2"/>
      </rPr>
      <t>понять важность принятия обоснованных решений (например, с учетом  плюсов и минусов, планов на будущее) о сексуальном поведении, включая решение о том, стоит ли отсрочить начало сексуальной активности или стать сексуально активным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</si>
  <si>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за профилактику нежелательной беременности и ИППП с помощью презерватива или других контрацептивов отвечают оба половых партнера</t>
    </r>
  </si>
  <si>
    <r>
      <rPr>
        <sz val="11"/>
        <color rgb="FF000000"/>
        <rFont val="Calibri"/>
        <family val="2"/>
      </rPr>
      <t>признать, что женщины и девочки имеют право получить доступ ко всем услугам и информации, которые помогут им осуществить принятое ими решение  в связи с беременностью</t>
    </r>
  </si>
  <si>
    <r>
      <rPr>
        <sz val="11"/>
        <color rgb="FF000000"/>
        <rFont val="Calibri"/>
        <family val="2"/>
      </rPr>
      <t>перечислить наиболее часто встречающиеся ИППП (например, ВИЧ, ВПЧ, герпес, хламидиоз, гонорея) среди молодежи в своем сообществе и пути их передачи</t>
    </r>
  </si>
  <si>
    <r>
      <rPr>
        <sz val="11"/>
        <color rgb="FF000000"/>
        <rFont val="Calibri"/>
        <family val="2"/>
      </rPr>
      <t>описать, в каком возрасте и где можно пройти вакцинацию от генитального вируса папилломы человека (ВПЧ), если такая вакцинация доступна</t>
    </r>
  </si>
  <si>
    <r>
      <rPr>
        <sz val="11"/>
        <color rgb="FF000000"/>
        <rFont val="Calibri"/>
        <family val="2"/>
      </rPr>
      <t>объяснить, что ВИЧ – это не препятствие для отношений, создания семьи или половой жизни, поскольку люди с разным ВИЧ-статусом могут жить вместе и быть сексуальными партнерами без риска заражения ВИЧ, а также иметь детей, у которых не будет ВИЧ-инфекции</t>
    </r>
  </si>
  <si>
    <r>
      <rPr>
        <sz val="11"/>
        <color rgb="FF000000"/>
        <rFont val="Calibri"/>
        <family val="2"/>
      </rPr>
      <t>признать, что каждый несет ответственность за создание безопасной и благоприятной среды для людей, живущих с ВИЧ</t>
    </r>
  </si>
  <si>
    <r>
      <rPr>
        <sz val="11"/>
        <color rgb="FF000000"/>
        <rFont val="Calibri"/>
        <family val="2"/>
      </rPr>
      <t>рассказать, где можно пройти обследование на ИППП, включая ВИЧ</t>
    </r>
  </si>
  <si>
    <r>
      <rPr>
        <sz val="10"/>
        <color rgb="FF000000"/>
        <rFont val="Calibri"/>
        <family val="2"/>
      </rPr>
      <t>Начальная школа</t>
    </r>
  </si>
  <si>
    <r>
      <rPr>
        <sz val="10"/>
        <color rgb="FF000000"/>
        <rFont val="Calibri"/>
        <family val="2"/>
      </rPr>
      <t>Средняя школа</t>
    </r>
  </si>
  <si>
    <r>
      <rPr>
        <b/>
        <sz val="22"/>
        <color rgb="FFFFFFFF"/>
        <rFont val="Calibri"/>
        <family val="2"/>
      </rPr>
      <t>Содержание программы (15 - 18+ лет)</t>
    </r>
    <r>
      <rPr>
        <sz val="22"/>
        <color rgb="FFFFFFFF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</si>
  <si>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описать, как братья и сестры, родители (опекуны) и другие родственники могут поддержать молодого человека, который раскрывает или сообщает информацию, касающуюся сексуальных отношений или здоровья</t>
    </r>
  </si>
  <si>
    <r>
      <rPr>
        <sz val="11"/>
        <color rgb="FF000000"/>
        <rFont val="Calibri"/>
        <family val="2"/>
      </rPr>
      <t>выступать в защиту инклюзии, недискриминации и уважения многообразия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</si>
  <si>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недопущение на занятия или исключение из школы девушки-подростка по причине ее беременности или материнства является нарушением ее прав человека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</si>
  <si>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одни люди хотят быть родителями, а другие не хотят, что не каждый человек может иметь детей, а некоторые люди становятся родителями, не желая того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</si>
  <si>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критически оценивать факторы, которые влияют на их собственное мнение о том, хотят ли они вступать в брак, почему и когда, и хотят ли иметь детей, почему и когда</t>
    </r>
  </si>
  <si>
    <r>
      <rPr>
        <sz val="11"/>
        <color rgb="FF000000"/>
        <rFont val="Calibri"/>
        <family val="2"/>
      </rPr>
      <t>назвать основные потребности детей по категориям: физические, эмоциональные, экономические, медицинские и образовательные, и перечислить соответствующие обязанности родителей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</si>
  <si>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осознать важность равенства обоих родителей, взаимного уважения и совместного исполнения родительских обязанностей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</si>
  <si>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понять, как ценности управляют их сексуальным поведением</t>
    </r>
  </si>
  <si>
    <r>
      <rPr>
        <sz val="11"/>
        <color rgb="FF000000"/>
        <rFont val="Calibri"/>
        <family val="2"/>
      </rPr>
      <t>привести примеры способов урегулирования конфликтов с членами семьи из-за различий в ценностях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</si>
  <si>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проанализировать социальные и культурные нормы, которые для них важны, и то, как эти нормы влияют на их убеждения и чувства в отношении сексуальности и сексуального поведения</t>
    </r>
  </si>
  <si>
    <r>
      <rPr>
        <sz val="11"/>
        <color rgb="FF000000"/>
        <rFont val="Calibri"/>
        <family val="2"/>
      </rPr>
      <t>критически оценивать собственный уровень гендерных предубеждений и анализировать гендерные предубеждения в своем сообществе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</si>
  <si>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анализировать социальные нормы, способствующие гомофобии и трансфобии, и последствия таких норм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</si>
  <si>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все люди вправе любить кого хотят и при этом быть свободными от насилия, принуждения и дискриминации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</si>
  <si>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понять, что насилие со стороны близкого партнера может принимать различные формы (например, психологическое, физическое, сексуальное)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</si>
  <si>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насилие со стороны близкого партнера недопустимо и что из таких отношений можно уйти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</si>
  <si>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оценить важность открытого выступления против насилия и нарушений прав человека во всех сферах, в том числе в школе, дома, в обществе и в Интернете</t>
    </r>
  </si>
  <si>
    <r>
      <rPr>
        <sz val="11"/>
        <color rgb="FF000000"/>
        <rFont val="Calibri"/>
        <family val="2"/>
      </rPr>
      <t>признать, что сексуальное поведение по взаимному согласию – важный элемент здоровых сексуальных отношений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</si>
  <si>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 способы выражения согласия или отказа и признания согласия либо отказа другого человека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</si>
  <si>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пользование социальными сетями имеет много преимуществ, но наряду с этим может привести к опасным ситуациям или к нарушению закона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</si>
  <si>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откровенный сексуальный контент закрепляет вредные гендерные стереотипы и нормализует насильственное поведение и сексуальные отношения без взаимного согласия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</si>
  <si>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 способы противодействия негативным гендерным и социальным нормам при принятии решений в сексуальной сфере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</si>
  <si>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анализировать потенциальные социальные и медицинские последствия решений, связанных с сексуальным поведением, для самого человека, семьи и общества</t>
    </r>
  </si>
  <si>
    <r>
      <rPr>
        <sz val="11"/>
        <color rgb="FF000000"/>
        <rFont val="Calibri"/>
        <family val="2"/>
      </rPr>
      <t>назвать национальные законы, регулирующие сексуальное поведение молодых людей (например, касающиеся возраста согласия на половой контакт, доступа к медицинским услугам, включая контрацепцию, обследования и лечения ИППП или ВИЧ, однополых сексуальных контактов)</t>
    </r>
  </si>
  <si>
    <r>
      <rPr>
        <sz val="11"/>
        <color rgb="FF000000"/>
        <rFont val="Calibri"/>
        <family val="2"/>
      </rPr>
      <t>продемонстрировать умение эффективно выражать личные потребности и обозначать границы сексуального поведения, в том числе навыки умение появить твердость и навыки ведения переговоров</t>
    </r>
  </si>
  <si>
    <r>
      <rPr>
        <sz val="11"/>
        <color rgb="FF000000"/>
        <rFont val="Calibri"/>
        <family val="2"/>
      </rPr>
      <t>продемонстрировать способы борьбы с гендерными стереотипами и недостоверным изображением сексуальности и сексуальных отношений в СМИ</t>
    </r>
  </si>
  <si>
    <r>
      <rPr>
        <sz val="11"/>
        <color rgb="FF000000"/>
        <rFont val="Calibri"/>
        <family val="2"/>
      </rPr>
      <t>указать, где можно получить соответствующие услуги и помощь по вопросам сексуального и репродуктивного здоровья</t>
    </r>
  </si>
  <si>
    <r>
      <rPr>
        <sz val="11"/>
        <color rgb="FF000000"/>
        <rFont val="Calibri"/>
        <family val="2"/>
      </rPr>
      <t>проанализировать роль гормонов в эмоциональных и физиологических изменениях, происходящих с ними в течение жизни</t>
    </r>
  </si>
  <si>
    <r>
      <rPr>
        <sz val="11"/>
        <color rgb="FF000000"/>
        <rFont val="Calibri"/>
        <family val="2"/>
      </rPr>
      <t>кратко описать половые и репродуктивные способности мужчин и женщин в течение жизненного цикла</t>
    </r>
  </si>
  <si>
    <r>
      <rPr>
        <sz val="11"/>
        <color rgb="FF000000"/>
        <rFont val="Calibri"/>
        <family val="2"/>
      </rPr>
      <t>признать, что люди обладают сексуальностью на протяжении всего жизненного цикла</t>
    </r>
  </si>
  <si>
    <r>
      <rPr>
        <sz val="11"/>
        <color rgb="FF000000"/>
        <rFont val="Calibri"/>
        <family val="2"/>
      </rPr>
      <t>перечислить варианты решения проблемы бесплодия у людей, которые хотят зачать ребенка</t>
    </r>
  </si>
  <si>
    <r>
      <rPr>
        <sz val="11"/>
        <color rgb="FF000000"/>
        <rFont val="Calibri"/>
        <family val="2"/>
      </rPr>
      <t>признать, что стигма, связанная с бесплодием, может быть вызвана гендерными ожиданиями</t>
    </r>
  </si>
  <si>
    <r>
      <rPr>
        <sz val="11"/>
        <color rgb="FF000000"/>
        <rFont val="Calibri"/>
        <family val="2"/>
      </rPr>
      <t>обдумать собственное восприятие своего тела и то, как оно влияет на самооценку, принятие решений в сексуальной сфере и последующее сексуальное поведение</t>
    </r>
  </si>
  <si>
    <r>
      <rPr>
        <sz val="11"/>
        <color rgb="FF000000"/>
        <rFont val="Calibri"/>
        <family val="2"/>
      </rPr>
      <t>продемонстрировать способы опровержения нереалистичных стандартов красоты</t>
    </r>
  </si>
  <si>
    <r>
      <rPr>
        <sz val="11"/>
        <color rgb="FF000000"/>
        <rFont val="Calibri"/>
        <family val="2"/>
      </rPr>
      <t>объяснить, что сексуальность многогранна и включает в себя биологические, социальные, психологические, духовные, этические и культурные компоненты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</si>
  <si>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рассказать, как гендерные нормы и стереотипы влияют на ожидание и переживание сексуального удовольствия</t>
    </r>
  </si>
  <si>
    <r>
      <rPr>
        <sz val="11"/>
        <color rgb="FF000000"/>
        <rFont val="Calibri"/>
        <family val="2"/>
      </rPr>
      <t>признать, что понимание своего тела и его сексуальных реакций помогает определить, когда что-то не функционирует должным образом, чтобы вовремя обратиться за помощью</t>
    </r>
  </si>
  <si>
    <r>
      <rPr>
        <sz val="11"/>
        <color rgb="FF000000"/>
        <rFont val="Calibri"/>
        <family val="2"/>
      </rPr>
      <t>обосновать, почему эффективное общение идет на пользу сексуальным отношениям</t>
    </r>
  </si>
  <si>
    <r>
      <rPr>
        <sz val="11"/>
        <color rgb="FF000000"/>
        <rFont val="Calibri"/>
        <family val="2"/>
      </rPr>
      <t>учитывать и применять стратегии снижения риска нежелательной беременности и заражения или передачи партнеру ИППП, включая ВИЧ</t>
    </r>
  </si>
  <si>
    <r>
      <rPr>
        <sz val="11"/>
        <color rgb="FF000000"/>
        <rFont val="Calibri"/>
        <family val="2"/>
      </rPr>
      <t>определить способы, с помощью которых мужчины и юноши могут поддержать женщин и девушек во время беременности, чтобы беременность была здоровой</t>
    </r>
  </si>
  <si>
    <r>
      <rPr>
        <sz val="11"/>
        <color rgb="FF000000"/>
        <rFont val="Calibri"/>
        <family val="2"/>
      </rPr>
      <t>рассмотреть факторы (например, предполагаемый риск, стоимость, доступность), помогающие определить оптимальный метод или оптимальное сочетание методов контрацепции для людей сексуально активных или планирующих стать сексуально активными</t>
    </r>
  </si>
  <si>
    <r>
      <rPr>
        <sz val="11"/>
        <color rgb="FF000000"/>
        <rFont val="Calibri"/>
        <family val="2"/>
      </rPr>
      <t>признать, что усыновление -- там, где оно разрешено законом и доступно – одна из возможностей для людей, которые не готовы или не могут стать родителями</t>
    </r>
  </si>
  <si>
    <r>
      <rPr>
        <sz val="11"/>
        <color rgb="FF000000"/>
        <rFont val="Calibri"/>
        <family val="2"/>
      </rPr>
      <t>разработать план получения и использования предпочтительного метода современной контрацепции в будущем, когда это понадобится</t>
    </r>
  </si>
  <si>
    <r>
      <rPr>
        <sz val="11"/>
        <color rgb="FF000000"/>
        <rFont val="Calibri"/>
        <family val="2"/>
      </rPr>
      <t>указать, где можно пройти безопасное и конфиденциальное обследование на ИППП и ВИЧ и получить другие услуги, в том числе ДКП и ПКП</t>
    </r>
  </si>
  <si>
    <r>
      <rPr>
        <sz val="11"/>
        <color rgb="FF000000"/>
        <rFont val="Calibri"/>
        <family val="2"/>
      </rPr>
      <t>признать, что отторжение и дискриминация обществом определенных групп населения повышает их уязвимость к ВИЧ и другим ИППП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</si>
  <si>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выступать в защиту права каждого человека, в том числе людей, живущих с ВИЧ, на свободу от стигматизации и дискриминации</t>
    </r>
  </si>
  <si>
    <r>
      <rPr>
        <sz val="11"/>
        <color rgb="FF000000"/>
        <rFont val="Calibri"/>
        <family val="2"/>
      </rPr>
      <t>применять известные им эффективные навыки общения, переговоров и отказа для противодействия нежелательному сексуальному давлению и использования стратегий более безопасного сексуального поведения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</si>
  <si>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составить и реализовать личный план поддержания своего здоровья и благополучия с учетом факторов, способных повлиять на их решения в сексуальной сфере</t>
    </r>
    <r>
      <rPr>
        <sz val="11"/>
        <color rgb="FF000000"/>
        <rFont val="Calibri"/>
        <family val="2"/>
      </rPr>
      <t xml:space="preserve"> </t>
    </r>
  </si>
  <si>
    <r>
      <rPr>
        <b/>
        <sz val="14"/>
        <color rgb="FFFFFFFF"/>
        <rFont val="Calibri"/>
        <family val="2"/>
      </rPr>
      <t>Принципы, методы и рекомендации, на которых основана реализация программы сексуального образования</t>
    </r>
  </si>
  <si>
    <r>
      <rPr>
        <sz val="14"/>
        <color rgb="FFC00000"/>
        <rFont val="Calibri"/>
        <family val="2"/>
      </rPr>
      <t>Условия обучения</t>
    </r>
  </si>
  <si>
    <r>
      <rPr>
        <sz val="10"/>
        <color rgb="FFFFFFFF"/>
        <rFont val="Arial"/>
        <family val="2"/>
      </rPr>
      <t>Подготовка педагогических кадров</t>
    </r>
  </si>
  <si>
    <r>
      <rPr>
        <b/>
        <sz val="14"/>
        <color rgb="FFFFFFFF"/>
        <rFont val="Calibri"/>
        <family val="2"/>
      </rPr>
      <t xml:space="preserve">Различные аспекты подготовки преподавателей для реализации программы сексуального образования </t>
    </r>
  </si>
  <si>
    <r>
      <rPr>
        <sz val="14"/>
        <color rgb="FFC00000"/>
        <rFont val="Calibri"/>
        <family val="2"/>
      </rPr>
      <t>Программа подготовки учителей</t>
    </r>
  </si>
  <si>
    <r>
      <rPr>
        <sz val="10"/>
        <color rgb="FFFFFFFF"/>
        <rFont val="Arial"/>
        <family val="2"/>
      </rPr>
      <t>Мониторинг и оценка</t>
    </r>
  </si>
  <si>
    <r>
      <rPr>
        <b/>
        <sz val="14"/>
        <color rgb="FFFFFFFF"/>
        <rFont val="Calibri"/>
        <family val="2"/>
      </rPr>
      <t>Механизмы мониторинга и оценки программы сексуального образования</t>
    </r>
  </si>
  <si>
    <r>
      <rPr>
        <b/>
        <sz val="22"/>
        <color rgb="FFFFFFFF"/>
        <rFont val="Franklin Gothic Medium"/>
        <family val="2"/>
      </rPr>
      <t>Выражение признательности</t>
    </r>
  </si>
  <si>
    <r>
      <rPr>
        <i/>
        <sz val="11"/>
        <color rgb="FF000000"/>
        <rFont val="Calibri"/>
        <family val="2"/>
      </rPr>
      <t>Источник данных или ссылка на онлайн-отчет</t>
    </r>
  </si>
  <si>
    <r>
      <rPr>
        <sz val="11"/>
        <color rgb="FF000000"/>
        <rFont val="Calibri"/>
        <family val="2"/>
      </rPr>
      <t>Женщины 15-24</t>
    </r>
  </si>
  <si>
    <r>
      <rPr>
        <sz val="11"/>
        <color rgb="FF000000"/>
        <rFont val="Calibri"/>
        <family val="2"/>
      </rPr>
      <t>Мужчины 15-24</t>
    </r>
  </si>
  <si>
    <r>
      <rPr>
        <sz val="11"/>
        <color rgb="FF000000"/>
        <rFont val="Calibri"/>
        <family val="2"/>
      </rPr>
      <t>Женщины 15-19</t>
    </r>
  </si>
  <si>
    <r>
      <rPr>
        <sz val="11"/>
        <color rgb="FF000000"/>
        <rFont val="Calibri"/>
        <family val="2"/>
      </rPr>
      <t>Мужчины 15-19</t>
    </r>
  </si>
  <si>
    <r>
      <rPr>
        <i/>
        <sz val="11"/>
        <color rgb="FF000000"/>
        <rFont val="Calibri"/>
        <family val="2"/>
      </rPr>
      <t>Страновой отчет ЮНЭЙДС</t>
    </r>
  </si>
  <si>
    <t>ListYSNN</t>
  </si>
  <si>
    <t>ListYSND</t>
  </si>
  <si>
    <t>ListYSN</t>
  </si>
  <si>
    <r>
      <rPr>
        <i/>
        <sz val="11"/>
        <color rgb="FF000000"/>
        <rFont val="Calibri"/>
        <family val="2"/>
      </rPr>
      <t xml:space="preserve">Указать источник информации </t>
    </r>
  </si>
  <si>
    <r>
      <rPr>
        <sz val="11"/>
        <color rgb="FF000000"/>
        <rFont val="Calibri"/>
        <family val="2"/>
      </rPr>
      <t>Женщины (15-19)</t>
    </r>
  </si>
  <si>
    <r>
      <rPr>
        <sz val="11"/>
        <color rgb="FF000000"/>
        <rFont val="Calibri"/>
        <family val="2"/>
      </rPr>
      <t>Мужчины (15-19)</t>
    </r>
  </si>
  <si>
    <r>
      <rPr>
        <sz val="11"/>
        <color rgb="FF000000"/>
        <rFont val="Calibri"/>
        <family val="2"/>
      </rPr>
      <t>Распространенность ВИЧ среди</t>
    </r>
  </si>
  <si>
    <r>
      <rPr>
        <sz val="11"/>
        <color rgb="FF000000"/>
        <rFont val="Calibri"/>
        <family val="2"/>
      </rPr>
      <t>содействовать путем образования охране сексуального и репродуктивного здоровья (СРЗ), в том числе сокращению подростковых беременностей?</t>
    </r>
  </si>
  <si>
    <r>
      <rPr>
        <sz val="11"/>
        <color rgb="FF000000"/>
        <rFont val="Calibri"/>
        <family val="2"/>
      </rPr>
      <t>содействовать гендерному равенству?</t>
    </r>
  </si>
  <si>
    <r>
      <rPr>
        <sz val="11"/>
        <color rgb="FF000000"/>
        <rFont val="Calibri"/>
        <family val="2"/>
      </rPr>
      <t>обеспечивать инклюзивное образование маргинальных групп, таких как дети-сироты и социально-незащищенные, дети с ограниченными возможностями, и т. д. (включая такие меры, как стипендии, льготы при оплате обучения, психологическая поддержка, социальная помощь)?</t>
    </r>
  </si>
  <si>
    <r>
      <rPr>
        <sz val="11"/>
        <color rgb="FF000000"/>
        <rFont val="Calibri"/>
        <family val="2"/>
      </rPr>
      <t>давать школам методические указания по разработке системы направления детей и молодежи в соответствующие службы в случае проблем со здоровьем, сексуального насилия и других потребностей в социальной защите?</t>
    </r>
  </si>
  <si>
    <r>
      <rPr>
        <i/>
        <sz val="11"/>
        <color rgb="FFC5192D"/>
        <rFont val="Calibri"/>
        <family val="2"/>
      </rPr>
      <t>Нормативные или стратегические документы</t>
    </r>
  </si>
  <si>
    <r>
      <rPr>
        <i/>
        <sz val="11"/>
        <color rgb="FF000000"/>
        <rFont val="Calibri"/>
        <family val="2"/>
      </rPr>
      <t>укажите название конкретного закона или положения</t>
    </r>
  </si>
  <si>
    <r>
      <rPr>
        <b/>
        <sz val="11"/>
        <color rgb="FF000000"/>
        <rFont val="Calibri"/>
        <family val="2"/>
      </rPr>
      <t>Предоставляются ли в рамках программы сексуального образования методические рекомендации школам о том, как организовать направление учащихся:</t>
    </r>
  </si>
  <si>
    <r>
      <rPr>
        <sz val="11"/>
        <color rgb="FFFFFFFF"/>
        <rFont val="Arial"/>
        <family val="2"/>
      </rPr>
      <t>Контакт со службами</t>
    </r>
  </si>
  <si>
    <r>
      <rPr>
        <sz val="11"/>
        <color rgb="FF000000"/>
        <rFont val="Calibri"/>
        <family val="2"/>
      </rPr>
      <t>формирования безопасных, здоровых и позитивных межличностных отношений?</t>
    </r>
  </si>
  <si>
    <r>
      <rPr>
        <sz val="11"/>
        <color rgb="FF000000"/>
        <rFont val="Calibri"/>
        <family val="2"/>
      </rPr>
      <t>уважения прав человека, гендерного равенства и человеческого многоообразия?</t>
    </r>
  </si>
  <si>
    <r>
      <rPr>
        <sz val="11"/>
        <color rgb="FF000000"/>
        <rFont val="Calibri"/>
        <family val="2"/>
      </rPr>
      <t>повышения уровня менструальной гигиены и снижения связанной с менструацией стигмы?</t>
    </r>
  </si>
  <si>
    <r>
      <rPr>
        <sz val="11"/>
        <color rgb="FF000000"/>
        <rFont val="Calibri"/>
        <family val="2"/>
      </rPr>
      <t>сокращения нежелательных беременностей?</t>
    </r>
  </si>
  <si>
    <r>
      <rPr>
        <sz val="11"/>
        <color rgb="FF000000"/>
        <rFont val="Calibri"/>
        <family val="2"/>
      </rPr>
      <t>расширения доступа к современной контрацепции?</t>
    </r>
  </si>
  <si>
    <r>
      <rPr>
        <sz val="11"/>
        <color rgb="FF000000"/>
        <rFont val="Calibri"/>
        <family val="2"/>
      </rPr>
      <t>сокращения числа подпольных и опасных абортов?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</si>
  <si>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Были ли в ходе разработки программы ясно определены национальные приоритеты в области сексуального и репродуктивного здоровья, демографии и  реагирования на проблему ГН?</t>
    </r>
  </si>
  <si>
    <r>
      <rPr>
        <sz val="11"/>
        <color rgb="FF000000"/>
        <rFont val="Calibri"/>
        <family val="2"/>
      </rPr>
      <t>Входят ли в программу также задачи по расширению прав и возможностей молодежи, включая формирование аналитических, коммуникативных и других жизненных навыков, важных для здоровья и благополучия?</t>
    </r>
  </si>
  <si>
    <r>
      <rPr>
        <sz val="11"/>
        <color rgb="FF000000"/>
        <rFont val="Calibri"/>
        <family val="2"/>
      </rPr>
      <t>сексуальности человека</t>
    </r>
  </si>
  <si>
    <r>
      <rPr>
        <sz val="11"/>
        <color rgb="FF000000"/>
        <rFont val="Calibri"/>
        <family val="2"/>
      </rPr>
      <t>изменения поведения</t>
    </r>
  </si>
  <si>
    <r>
      <rPr>
        <sz val="11"/>
        <color rgb="FF000000"/>
        <rFont val="Calibri"/>
        <family val="2"/>
      </rPr>
      <t>связанной с ними педагогической теории</t>
    </r>
  </si>
  <si>
    <r>
      <rPr>
        <sz val="11"/>
        <color rgb="FF000000"/>
        <rFont val="Calibri"/>
        <family val="2"/>
      </rPr>
      <t>Оценка социальных и связанных с СРЗ потребностей и поведения детей и молодежи, на которых нацелена программа, с учетом их развивающихся способностей</t>
    </r>
  </si>
  <si>
    <r>
      <rPr>
        <sz val="11"/>
        <color rgb="FF000000"/>
        <rFont val="Calibri"/>
        <family val="2"/>
      </rPr>
      <t>Оценка ресурсов (кадровых, временных и финансовых), имеющихся в наличии для разработки и реализации учебных программ.</t>
    </r>
    <r>
      <rPr>
        <sz val="11"/>
        <color rgb="FF000000"/>
        <rFont val="Calibri"/>
        <family val="2"/>
      </rPr>
      <t xml:space="preserve">   </t>
    </r>
  </si>
  <si>
    <r>
      <rPr>
        <sz val="11"/>
        <color rgb="FF000000"/>
        <rFont val="Calibri"/>
        <family val="2"/>
      </rPr>
      <t>Выбор "точек входа" (изучаемых тем или дисциплин, в которые можно включить сексуальное образование) с учетом мнения заинтересованных сторон?</t>
    </r>
  </si>
  <si>
    <r>
      <rPr>
        <sz val="11"/>
        <color rgb="FF000000"/>
        <rFont val="Calibri"/>
        <family val="2"/>
      </rPr>
      <t>Учет имеющихся на местном уровне структур реагирования на незапланированную беременность, неудовлетворенную потребность в контрацепции, проблемы ИППП, включая ВИЧ, или ГН?</t>
    </r>
  </si>
  <si>
    <r>
      <rPr>
        <sz val="11"/>
        <color rgb="FFFFFFFF"/>
        <rFont val="Calibri"/>
        <family val="2"/>
      </rPr>
      <t>Установки</t>
    </r>
  </si>
  <si>
    <r>
      <rPr>
        <sz val="11"/>
        <color rgb="FF000000"/>
        <rFont val="Calibri "/>
        <family val="2"/>
      </rPr>
      <t>ценить разнообразие в дружеских отношениях (в том числе гендерные различия, разные возможности и состояние здоровья)</t>
    </r>
  </si>
  <si>
    <r>
      <rPr>
        <sz val="11"/>
        <color rgb="FF000000"/>
        <rFont val="Calibri "/>
        <family val="2"/>
      </rPr>
      <t>объяснить, что такое дружба, и перечислить признаки здоровых и нездоровых отношений</t>
    </r>
  </si>
  <si>
    <r>
      <rPr>
        <sz val="11"/>
        <color rgb="FF000000"/>
        <rFont val="Calibri "/>
        <family val="2"/>
      </rPr>
      <t>согласиться, что вступать в брак должны только взрослые люди и без какого-либо принуждения</t>
    </r>
  </si>
  <si>
    <r>
      <rPr>
        <sz val="11"/>
        <color rgb="FF000000"/>
        <rFont val="Calibri "/>
        <family val="2"/>
      </rPr>
      <t>признать, что калечащие операции на женских половых органах являются формой ГН, нарушающей права девочек</t>
    </r>
  </si>
  <si>
    <r>
      <rPr>
        <sz val="11"/>
        <color rgb="FF000000"/>
        <rFont val="Calibri "/>
        <family val="2"/>
      </rPr>
      <t>признать, что такие действия, как буллинг, насилие и жестокое обращение с детьми, может совершать взрослый, знакомый и пользующий доверием человек, и эти действия могут также совершаться в Интернете</t>
    </r>
  </si>
  <si>
    <r>
      <rPr>
        <sz val="11"/>
        <color rgb="FF000000"/>
        <rFont val="Calibri "/>
        <family val="2"/>
      </rPr>
      <t>признать, что каждый человек имеет право сам решать, кто, где и каким образом может прикоснуться к его телу</t>
    </r>
  </si>
  <si>
    <r>
      <rPr>
        <sz val="11"/>
        <color rgb="FF000000"/>
        <rFont val="Calibri "/>
        <family val="2"/>
      </rPr>
      <t>продемонстрировать способы противодействия давлению сверстников, в том числе подавая пример позитивного поведения</t>
    </r>
  </si>
  <si>
    <r>
      <rPr>
        <sz val="11"/>
        <color rgb="FF000000"/>
        <rFont val="Calibri "/>
        <family val="2"/>
      </rPr>
      <t>утверждать, что при правильном уходе, лечении и поддержке люди с ВИЧ могут жить полноценной жизнью и при желании иметь собственных детей</t>
    </r>
  </si>
  <si>
    <r>
      <rPr>
        <sz val="11"/>
        <color rgb="FF000000"/>
        <rFont val="Calibri"/>
        <family val="2"/>
      </rPr>
      <t>перечислить негативные последствия детских, ранних и принудительных браков для ребенка, семьи и общества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</si>
  <si>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что никого нельзя женить и выдавать замуж против согласия этого человека и что все взрослые должны иметь возможность самостоятельно решать, вступать ли им в брак, когда и с кем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</si>
  <si>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признать, что гендерное неравенство и гендерные стереотипы способствуют несправедливому обращению, буллингу, дискриминации, жестокому обращению и ГН</t>
    </r>
  </si>
  <si>
    <r>
      <rPr>
        <sz val="11"/>
        <color rgb="FF000000"/>
        <rFont val="Calibri"/>
        <family val="2"/>
      </rPr>
      <t>объяснить, что во время полового созревания, как для мальчиков, так и для девочек возрастает важность приватности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</si>
  <si>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показать, как они решают, какой информацией и с кем можно делиться в социальных сетях</t>
    </r>
  </si>
  <si>
    <r>
      <rPr>
        <sz val="11"/>
        <color rgb="FF000000"/>
        <rFont val="Calibri"/>
        <family val="2"/>
      </rPr>
      <t>принимать решения для разрешения конкретных проблем</t>
    </r>
  </si>
  <si>
    <r>
      <rPr>
        <sz val="11"/>
        <color rgb="FF000000"/>
        <rFont val="Calibri"/>
        <family val="2"/>
      </rPr>
      <t>продемонстрировать способы поиска помощи и обращения за помощью в школе и в обществе в целом в случае таких проблем, как жестокое обращение, домогательства, буллинг, болезнь, насилие в своей семье или близком окружении и т.д.</t>
    </r>
  </si>
  <si>
    <r>
      <rPr>
        <sz val="11"/>
        <color rgb="FF000000"/>
        <rFont val="Calibri"/>
        <family val="2"/>
      </rPr>
      <t>понять основные функции организма, связанные с репродукцией, в том числе менструальный цикл, выработка и эякуляция спермы</t>
    </r>
  </si>
  <si>
    <r>
      <rPr>
        <sz val="11"/>
        <color rgb="FFFFFFFF"/>
        <rFont val="Calibri"/>
        <family val="2"/>
      </rPr>
      <t>Навыки</t>
    </r>
    <r>
      <rPr>
        <sz val="11"/>
        <color rgb="FFFFFFFF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</si>
  <si>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 понимание того, как устроен менструальный цикл</t>
    </r>
  </si>
  <si>
    <r>
      <rPr>
        <sz val="11"/>
        <color rgb="FF000000"/>
        <rFont val="Calibri"/>
        <family val="2"/>
      </rPr>
      <t>признать, что ни девочкам, ни мальчикам мастурбация не наносит физического или эмоционального вреда, но заниматься ею можно только в уединении</t>
    </r>
  </si>
  <si>
    <r>
      <rPr>
        <sz val="11"/>
        <color rgb="FF000000"/>
        <rFont val="Calibri"/>
        <family val="2"/>
      </rPr>
      <t>проанализировать, почему люди иногда соглашаются на нежелательную сексуальную активность</t>
    </r>
  </si>
  <si>
    <r>
      <rPr>
        <sz val="11"/>
        <color rgb="FF000000"/>
        <rFont val="Calibri"/>
        <family val="2"/>
      </rPr>
      <t>опровергнуть мифы о современных контрацептивах и об абортах</t>
    </r>
  </si>
  <si>
    <r>
      <rPr>
        <sz val="11"/>
        <color rgb="FF000000"/>
        <rFont val="Calibri"/>
        <family val="2"/>
      </rPr>
      <t>продемонстрировать, как можно оказать позитивное влияние на  сверстников и избежать негативного влияния со стороны друга или сверстника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</si>
  <si>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описать свои личные ценности в отношении разных вопросов, связанных с сексуальностью и репродуктивным здоровьем, и указать, как эти ценности могут повлиять на их решения</t>
    </r>
  </si>
  <si>
    <r>
      <rPr>
        <sz val="11"/>
        <color rgb="FF000000"/>
        <rFont val="Calibri"/>
        <family val="2"/>
      </rPr>
      <t>признать, что гендерное равенство является компонентом более здоровых сексуальных отношений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</si>
  <si>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продемонстрировать, как можно сообщить о сексуальном насилии, сексуальном посягательстве, насилии со стороны близкого партнера и буллинге, в том числе в школе</t>
    </r>
  </si>
  <si>
    <r>
      <rPr>
        <sz val="11"/>
        <color rgb="FF000000"/>
        <rFont val="Calibri"/>
        <family val="2"/>
      </rPr>
      <t>знать, что есть организации, в которые можно обращаться за помощью по вопросам сексуального и репродуктивного здоровья (например, центры консультирования, тестирования и лечения ИППП/ВИЧ; службы, предоставляющие современную контрацепцию, оказывающие услуги по прерыванию беременности и последующему уходу; службы, оказывающие помощь пострадавшим от сексуального насилия, изнасилования, домашнего и гендерного насилия, а также стигматизации и дискриминации)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</si>
  <si>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понимать распространенные способы, с помощью которых люди пытаются изменить свою внешность (например, таблетки для похудения, стероиды, отбеливающий крем), а также различные расстройства и нарушения пищевого поведения, связанные с отношением человека к своему телу (например, тревожность, анорексия и булимия)</t>
    </r>
  </si>
  <si>
    <r>
      <rPr>
        <sz val="11"/>
        <color rgb="FF000000"/>
        <rFont val="Calibri"/>
        <family val="2"/>
      </rPr>
      <t>объяснить условия и обстоятельства, при которых повышается личная уязвимость к ВИЧ, включая отношения, в которых существует дисбаланс власти между сексуальными партнерами</t>
    </r>
  </si>
  <si>
    <r>
      <rPr>
        <sz val="11"/>
        <color rgb="FF000000"/>
        <rFont val="Calibri"/>
        <family val="2"/>
      </rPr>
      <t>утверждать, что каждый человек имеет право на добровольное, осознанное и конфиденциальное обследование на ВИЧ и не обязан раскрывать свой ВИЧ-статус</t>
    </r>
  </si>
  <si>
    <r>
      <rPr>
        <sz val="11"/>
        <color rgb="FF000000"/>
        <rFont val="Calibri"/>
        <family val="2"/>
      </rPr>
      <t>продемонстрировать, как можно избежать нездоровых сексуальных отношений и как построить здоровые сексуальные отношения</t>
    </r>
  </si>
  <si>
    <r>
      <rPr>
        <sz val="11"/>
        <color rgb="FF000000"/>
        <rFont val="Calibri"/>
        <family val="2"/>
      </rPr>
      <t>признать, что сексуальные действия не обязательны для выражения любви, и объяснить, что такое сексуальные отношения</t>
    </r>
  </si>
  <si>
    <r>
      <rPr>
        <sz val="11"/>
        <color rgb="FF000000"/>
        <rFont val="Calibri"/>
        <family val="2"/>
      </rPr>
      <t>осознать, почему важно обеспечить соблюдение прав человека, влияющих на сексуальное и репродуктивное здоровье</t>
    </r>
  </si>
  <si>
    <r>
      <rPr>
        <sz val="11"/>
        <color rgb="FF000000"/>
        <rFont val="Calibri"/>
        <family val="2"/>
      </rPr>
      <t>признать, что гендерное неравенство и дисбаланс власти могут повлиять на сексуальное поведение людей и на их способность принимать решения – например, об использовании презервативов и обращении в службы СРЗ – и осуществлять такие решения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</si>
  <si>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выступать за гендерное равенство и изменение социальных норм, которые поощряют или поддерживают вредную практику и другие формы гендерного насилия</t>
    </r>
  </si>
  <si>
    <r>
      <rPr>
        <sz val="11"/>
        <color rgb="FF000000"/>
        <rFont val="Calibri"/>
        <family val="2"/>
      </rPr>
      <t>понимать, что там, где аборт разрешен законом и доступен в системе здравоохранения, он является безопасным вариантом для женщин и девочек в  случае нежелательной беременности и что небезопасный аборт связан с серьезным риском для здоровья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</si>
  <si>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разработать план поддержки здоровой беременности, всключая оказание психологической и эмоциональной поддержки</t>
    </r>
  </si>
  <si>
    <r>
      <rPr>
        <sz val="11"/>
        <color rgb="FF000000"/>
        <rFont val="Calibri"/>
        <family val="2"/>
      </rPr>
      <t>задачи, относящиеся к знаниям?</t>
    </r>
  </si>
  <si>
    <r>
      <rPr>
        <sz val="11"/>
        <color rgb="FF000000"/>
        <rFont val="Calibri"/>
        <family val="2"/>
      </rPr>
      <t>задачи, относящиеся к навыкам?</t>
    </r>
  </si>
  <si>
    <r>
      <rPr>
        <sz val="11"/>
        <color rgb="FF000000"/>
        <rFont val="Calibri"/>
        <family val="2"/>
      </rPr>
      <t>использование эффективного метода контрацепции?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</si>
  <si>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умение договариваться об использовании презервативов и контрацепции?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</si>
  <si>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умение распознать принуждение к половой связи?</t>
    </r>
  </si>
  <si>
    <r>
      <rPr>
        <sz val="11"/>
        <color rgb="FF000000"/>
        <rFont val="Calibri"/>
        <family val="2"/>
      </rPr>
      <t>знание способов реагирования на принуждение (например, переговоры, отсрочка, отказ от нежелательного или незащищенного полового контакта)?</t>
    </r>
  </si>
  <si>
    <r>
      <rPr>
        <sz val="11"/>
        <color rgb="FF000000"/>
        <rFont val="Calibri"/>
        <family val="2"/>
      </rPr>
      <t>умение избегать конкретных ситуаций, которые могут привести к нежелательному или незащищенному половому контакту?</t>
    </r>
  </si>
  <si>
    <r>
      <rPr>
        <sz val="11"/>
        <color rgb="FF000000"/>
        <rFont val="Calibri"/>
        <family val="2"/>
      </rPr>
      <t>обращение в ближайшие службы охраны сексуального и репродуктивного здоровья?</t>
    </r>
  </si>
  <si>
    <r>
      <rPr>
        <sz val="11"/>
        <color rgb="FF000000"/>
        <rFont val="Calibri"/>
        <family val="2"/>
      </rPr>
      <t>задачи, относящиеся к психологическим установкам?</t>
    </r>
  </si>
  <si>
    <r>
      <rPr>
        <sz val="11"/>
        <color rgb="FF000000"/>
        <rFont val="Calibri"/>
        <family val="2"/>
      </rPr>
      <t>тестирование на ИППП (включая ВИЧ) и при необходимости лечение?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</si>
  <si>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соблюдение режима лечения (своевременно и правильно принимать лекарства, не пропускать приемы пищи, следовать рекомендациям медиков, регулярно ходить на прием к врачу, обсуждать проблемы с людьми, которым доверяешь)?</t>
    </r>
  </si>
  <si>
    <r>
      <rPr>
        <sz val="11"/>
        <color rgb="FF000000"/>
        <rFont val="Calibri"/>
        <family val="2"/>
      </rPr>
      <t>умение принимать осознанные решения относительно вступления в половую связь?</t>
    </r>
  </si>
  <si>
    <r>
      <rPr>
        <sz val="11"/>
        <color rgb="FF000000"/>
        <rFont val="Calibri"/>
        <family val="2"/>
      </rPr>
      <t>понимание того, что является и не является выражением согласия?</t>
    </r>
  </si>
  <si>
    <r>
      <rPr>
        <sz val="11"/>
        <color rgb="FF000000"/>
        <rFont val="Calibri"/>
        <family val="2"/>
      </rPr>
      <t>навык правильного и постоянного использования презервативов?</t>
    </r>
  </si>
  <si>
    <r>
      <rPr>
        <sz val="11"/>
        <color rgb="FF000000"/>
        <rFont val="Calibri"/>
        <family val="2"/>
      </rPr>
      <t>умение договариваться с учетом дисбаланса личной власти между половыми партнерами?</t>
    </r>
  </si>
  <si>
    <r>
      <rPr>
        <sz val="11"/>
        <color rgb="FF000000"/>
        <rFont val="Calibri"/>
        <family val="2"/>
      </rPr>
      <t>развитие навыков в области оценки рисков и ведения переговоров?</t>
    </r>
  </si>
  <si>
    <r>
      <rPr>
        <sz val="11"/>
        <color rgb="FF000000"/>
        <rFont val="Calibri"/>
        <family val="2"/>
      </rPr>
      <t>навык критического анализа социальных и гендерных норм и вреда, который они могут причинить?</t>
    </r>
  </si>
  <si>
    <r>
      <rPr>
        <sz val="11"/>
        <color rgb="FF000000"/>
        <rFont val="Calibri"/>
        <family val="2"/>
      </rPr>
      <t>Проводились ли в процессе разработки содержания программы консультации с экспертами в области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</si>
  <si>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Проводились ли в процессе разработки содержания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</si>
  <si>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консультации с молодежью</t>
    </r>
  </si>
  <si>
    <r>
      <rPr>
        <sz val="11"/>
        <color rgb="FF000000"/>
        <rFont val="Calibri"/>
        <family val="2"/>
      </rPr>
      <t>консультации с родителями/членами семьи</t>
    </r>
  </si>
  <si>
    <r>
      <rPr>
        <sz val="11"/>
        <color rgb="FF000000"/>
        <rFont val="Calibri"/>
        <family val="2"/>
      </rPr>
      <t>консультации с религиозными организациями и старейшинами</t>
    </r>
  </si>
  <si>
    <r>
      <rPr>
        <sz val="11"/>
        <color rgb="FF000000"/>
        <rFont val="Calibri"/>
        <family val="2"/>
      </rPr>
      <t>консультации с преподавателями и руководителями учебных заведений</t>
    </r>
  </si>
  <si>
    <r>
      <rPr>
        <sz val="14"/>
        <color rgb="FFC5192D"/>
        <rFont val="Calibri"/>
        <family val="2"/>
      </rPr>
      <t>Тема обучения</t>
    </r>
  </si>
  <si>
    <r>
      <rPr>
        <sz val="11"/>
        <color rgb="FF000000"/>
        <rFont val="Calibri "/>
        <family val="2"/>
      </rPr>
      <t>объяснить, что ценности – это прочные убеждения людей, семей и сообществ, определяющие их решения о жизни и отношениях</t>
    </r>
  </si>
  <si>
    <r>
      <rPr>
        <sz val="11"/>
        <color rgb="FF000000"/>
        <rFont val="Calibri "/>
        <family val="2"/>
      </rPr>
      <t>признать, что у людей, в том числе их сверстников, семей и сообществ, бывают разные ценности</t>
    </r>
  </si>
  <si>
    <r>
      <rPr>
        <sz val="11"/>
        <color rgb="FF000000"/>
        <rFont val="Calibri "/>
        <family val="2"/>
      </rPr>
      <t>рассказать о важных для них ценностях, таких как равенство, уважение, принятие себя и других, толерантность</t>
    </r>
  </si>
  <si>
    <r>
      <rPr>
        <sz val="11"/>
        <color rgb="FF000000"/>
        <rFont val="Calibri "/>
        <family val="2"/>
      </rPr>
      <t>дать определение прав человека</t>
    </r>
  </si>
  <si>
    <r>
      <rPr>
        <sz val="11"/>
        <color rgb="FF000000"/>
        <rFont val="Calibri "/>
        <family val="2"/>
      </rPr>
      <t>признать, что каждый обладает правами человека, и эти права нужно уважать</t>
    </r>
  </si>
  <si>
    <r>
      <rPr>
        <sz val="11"/>
        <color rgb="FF000000"/>
        <rFont val="Calibri "/>
        <family val="2"/>
      </rPr>
      <t>выразить поддержку прав человека</t>
    </r>
  </si>
  <si>
    <r>
      <rPr>
        <sz val="11"/>
        <color rgb="FF000000"/>
        <rFont val="Calibri "/>
        <family val="2"/>
      </rPr>
      <t>продемонстрировать, как они задали бы вопросы о своих чувствах и своем теле взрослому, которому доверяют</t>
    </r>
  </si>
  <si>
    <t/>
  </si>
  <si>
    <r>
      <rPr>
        <sz val="11"/>
        <color rgb="FFFFFFFF"/>
        <rFont val="Arial"/>
        <family val="2"/>
      </rPr>
      <t>Сексуальное и репродуктивное здоровье</t>
    </r>
  </si>
  <si>
    <r>
      <rPr>
        <sz val="11"/>
        <color rgb="FFFFFFFF"/>
        <rFont val="Arial"/>
        <family val="2"/>
      </rPr>
      <t>Сексуальность и сексуальное поведение</t>
    </r>
  </si>
  <si>
    <r>
      <rPr>
        <sz val="11"/>
        <color rgb="FFFFFFFF"/>
        <rFont val="Arial"/>
        <family val="2"/>
      </rPr>
      <t>Организм и развитие человека</t>
    </r>
  </si>
  <si>
    <r>
      <rPr>
        <b/>
        <sz val="14"/>
        <color rgb="FFC5192D"/>
        <rFont val="Calibri "/>
        <family val="2"/>
      </rPr>
      <t>Навыки, необходимые для здоровья и благополучия</t>
    </r>
  </si>
  <si>
    <r>
      <rPr>
        <sz val="11"/>
        <color rgb="FFFFFFFF"/>
        <rFont val="Arial"/>
        <family val="2"/>
      </rPr>
      <t>Насилие и забота о безопасности</t>
    </r>
  </si>
  <si>
    <r>
      <rPr>
        <sz val="11"/>
        <color rgb="FF000000"/>
        <rFont val="Calibri"/>
        <family val="2"/>
      </rPr>
      <t>проанализировать возможные последствия общения, при котором вербальные и невербальные сигналы противоречат друг другу, в том числе как на это могут повлиять гендерные роли и ожидания</t>
    </r>
  </si>
  <si>
    <r>
      <rPr>
        <b/>
        <sz val="22"/>
        <color rgb="FFFFFFFF"/>
        <rFont val="Calibri"/>
        <family val="2"/>
      </rPr>
      <t>Методика преподавания и образовательная среда</t>
    </r>
  </si>
  <si>
    <r>
      <rPr>
        <sz val="14"/>
        <color rgb="FFC00000"/>
        <rFont val="Calibri"/>
        <family val="2"/>
      </rPr>
      <t>Контакт со службами</t>
    </r>
  </si>
  <si>
    <r>
      <rPr>
        <sz val="14"/>
        <color rgb="FFC00000"/>
        <rFont val="Calibri"/>
        <family val="2"/>
      </rPr>
      <t>Материалы - учитель</t>
    </r>
  </si>
  <si>
    <r>
      <rPr>
        <b/>
        <sz val="14"/>
        <color rgb="FFFFFFFF"/>
        <rFont val="Calibri"/>
        <family val="2"/>
      </rPr>
      <t>Подход к интеграции программы сексуального образования в национальную или региональную школьную программу</t>
    </r>
  </si>
  <si>
    <r>
      <rPr>
        <i/>
        <sz val="11"/>
        <color rgb="FF000000"/>
        <rFont val="Calibri"/>
        <family val="2"/>
      </rPr>
      <t>Указать источник информации</t>
    </r>
  </si>
  <si>
    <r>
      <rPr>
        <sz val="11"/>
        <color rgb="FFFFFFFF"/>
        <rFont val="Arial"/>
        <family val="2"/>
      </rPr>
      <t>Подкомпонент</t>
    </r>
  </si>
  <si>
    <r>
      <rPr>
        <sz val="11"/>
        <color rgb="FFFFFFFF"/>
        <rFont val="Arial"/>
        <family val="2"/>
      </rPr>
      <t>Всего</t>
    </r>
  </si>
  <si>
    <r>
      <rPr>
        <b/>
        <sz val="10"/>
        <color rgb="FFFFFFFF"/>
        <rFont val="Arial"/>
        <family val="2"/>
      </rPr>
      <t>Присутствует</t>
    </r>
  </si>
  <si>
    <r>
      <rPr>
        <sz val="10"/>
        <color rgb="FFFFFFFF"/>
        <rFont val="Arial"/>
        <family val="2"/>
      </rPr>
      <t>Отсутствует</t>
    </r>
  </si>
  <si>
    <r>
      <rPr>
        <sz val="10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</si>
  <si>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Calibri"/>
        <family val="2"/>
      </rPr>
      <t>Нет ответа</t>
    </r>
  </si>
  <si>
    <r>
      <rPr>
        <sz val="11"/>
        <color rgb="FFFFFFFF"/>
        <rFont val="Arial"/>
        <family val="2"/>
      </rPr>
      <t>Данные отсутствуют</t>
    </r>
  </si>
  <si>
    <r>
      <rPr>
        <sz val="11"/>
        <color rgb="FFFFFFFF"/>
        <rFont val="Arial"/>
        <family val="2"/>
      </rPr>
      <t>Цели</t>
    </r>
  </si>
  <si>
    <r>
      <rPr>
        <sz val="11"/>
        <color rgb="FFFFFFFF"/>
        <rFont val="Arial"/>
        <family val="2"/>
      </rPr>
      <t>Ценности, права, культура</t>
    </r>
  </si>
  <si>
    <r>
      <rPr>
        <sz val="11"/>
        <color rgb="FFFFFFFF"/>
        <rFont val="Arial"/>
        <family val="2"/>
      </rPr>
      <t>Навыки, необходимые для здоровья</t>
    </r>
  </si>
  <si>
    <r>
      <rPr>
        <sz val="11"/>
        <color rgb="FFFFFFFF"/>
        <rFont val="Arial"/>
        <family val="2"/>
      </rPr>
      <t>Неприменимо</t>
    </r>
  </si>
  <si>
    <r>
      <rPr>
        <sz val="11"/>
        <color rgb="FFFFFFFF"/>
        <rFont val="Calibri"/>
        <family val="2"/>
      </rPr>
      <t>Гендер</t>
    </r>
  </si>
  <si>
    <r>
      <rPr>
        <sz val="11"/>
        <color rgb="FFFFFFFF"/>
        <rFont val="Calibri"/>
        <family val="2"/>
      </rPr>
      <t>Права</t>
    </r>
  </si>
  <si>
    <r>
      <rPr>
        <sz val="11"/>
        <color rgb="FFFFFFFF"/>
        <rFont val="Calibri"/>
        <family val="2"/>
      </rPr>
      <t>Гендер, права</t>
    </r>
  </si>
  <si>
    <r>
      <rPr>
        <sz val="11"/>
        <color rgb="FFFFFFFF"/>
        <rFont val="Calibri"/>
        <family val="2"/>
      </rPr>
      <t>Права, гендер</t>
    </r>
  </si>
  <si>
    <r>
      <rPr>
        <sz val="11"/>
        <color rgb="FFFFFFFF"/>
        <rFont val="Calibri"/>
        <family val="2"/>
      </rPr>
      <t>Нормы</t>
    </r>
  </si>
  <si>
    <r>
      <rPr>
        <sz val="11"/>
        <color rgb="FFFFFFFF"/>
        <rFont val="Calibri"/>
        <family val="2"/>
      </rPr>
      <t>Права, нормы</t>
    </r>
  </si>
  <si>
    <r>
      <rPr>
        <sz val="11"/>
        <color rgb="FFFFFFFF"/>
        <rFont val="Calibri"/>
        <family val="2"/>
      </rPr>
      <t>Гендер, нормы</t>
    </r>
  </si>
  <si>
    <r>
      <rPr>
        <sz val="11"/>
        <color rgb="FFFFFFFF"/>
        <rFont val="Calibri"/>
        <family val="2"/>
      </rPr>
      <t>Права, гендер, нормы</t>
    </r>
  </si>
  <si>
    <r>
      <rPr>
        <sz val="11"/>
        <color rgb="FFFFFFFF"/>
        <rFont val="Calibri"/>
        <family val="2"/>
      </rPr>
      <t>Нормы, гендер</t>
    </r>
  </si>
  <si>
    <r>
      <rPr>
        <sz val="11"/>
        <color rgb="FFFFFFFF"/>
        <rFont val="Arial"/>
        <family val="2"/>
      </rPr>
      <t>Область - Знания</t>
    </r>
  </si>
  <si>
    <r>
      <rPr>
        <sz val="11"/>
        <color rgb="FFFFFFFF"/>
        <rFont val="Arial"/>
        <family val="2"/>
      </rPr>
      <t>Область - Установки</t>
    </r>
  </si>
  <si>
    <r>
      <rPr>
        <sz val="11"/>
        <color rgb="FFFFFFFF"/>
        <rFont val="Arial"/>
        <family val="2"/>
      </rPr>
      <t>Область - Навыки</t>
    </r>
  </si>
  <si>
    <r>
      <rPr>
        <sz val="11"/>
        <color rgb="FFFFFFFF"/>
        <rFont val="Arial"/>
        <family val="2"/>
      </rPr>
      <t>Тема - Гендер</t>
    </r>
  </si>
  <si>
    <r>
      <rPr>
        <sz val="11"/>
        <color rgb="FFFFFFFF"/>
        <rFont val="Arial"/>
        <family val="2"/>
      </rPr>
      <t>Тема - Нормы</t>
    </r>
  </si>
  <si>
    <r>
      <rPr>
        <sz val="11"/>
        <color rgb="FFFFFFFF"/>
        <rFont val="Arial"/>
        <family val="2"/>
      </rPr>
      <t>Тема - Права</t>
    </r>
  </si>
  <si>
    <r>
      <rPr>
        <sz val="11"/>
        <color rgb="FFFFFFFF"/>
        <rFont val="Calibri"/>
        <family val="2"/>
      </rPr>
      <t>Права</t>
    </r>
    <r>
      <rPr>
        <sz val="11"/>
        <color rgb="FFFFFFFF"/>
        <rFont val="Calibri"/>
        <family val="2"/>
      </rPr>
      <t xml:space="preserve"> </t>
    </r>
  </si>
  <si>
    <r>
      <rPr>
        <sz val="11"/>
        <color rgb="FFFFFFFF"/>
        <rFont val="Calibri"/>
        <family val="2"/>
      </rPr>
      <t>Нормы, права</t>
    </r>
  </si>
  <si>
    <r>
      <rPr>
        <sz val="10"/>
        <color rgb="FF000000"/>
        <rFont val="Arial"/>
        <family val="2"/>
      </rPr>
      <t>z</t>
    </r>
  </si>
  <si>
    <r>
      <rPr>
        <sz val="11"/>
        <color rgb="FFFFFFFF"/>
        <rFont val="Arial"/>
        <family val="2"/>
      </rPr>
      <t>Подход к преподаванию</t>
    </r>
  </si>
  <si>
    <r>
      <rPr>
        <sz val="11"/>
        <color rgb="FFFFFFFF"/>
        <rFont val="Arial"/>
        <family val="2"/>
      </rPr>
      <t>Материалы - учитель</t>
    </r>
  </si>
  <si>
    <r>
      <rPr>
        <sz val="11"/>
        <color rgb="FFFFFFFF"/>
        <rFont val="Arial"/>
        <family val="2"/>
      </rPr>
      <t>Материалы - ученик</t>
    </r>
  </si>
  <si>
    <r>
      <rPr>
        <sz val="14"/>
        <color rgb="FFC00000"/>
        <rFont val="Calibri"/>
        <family val="2"/>
      </rPr>
      <t>Материалы - ученик</t>
    </r>
  </si>
  <si>
    <r>
      <rPr>
        <sz val="14"/>
        <color rgb="FFC00000"/>
        <rFont val="Calibri"/>
        <family val="2"/>
      </rPr>
      <t>Профессиональное развитие и поддержка</t>
    </r>
  </si>
  <si>
    <r>
      <rPr>
        <sz val="11"/>
        <color rgb="FFFFFFFF"/>
        <rFont val="Arial"/>
        <family val="2"/>
      </rPr>
      <t>Программа подготовки</t>
    </r>
  </si>
  <si>
    <r>
      <rPr>
        <sz val="14"/>
        <color rgb="FFC00000"/>
        <rFont val="Calibri"/>
        <family val="2"/>
      </rPr>
      <t>Педагогические навыки</t>
    </r>
  </si>
  <si>
    <r>
      <rPr>
        <sz val="11"/>
        <color rgb="FFFFFFFF"/>
        <rFont val="Arial"/>
        <family val="2"/>
      </rPr>
      <t>Профессиональное развитие и поддержка</t>
    </r>
  </si>
  <si>
    <r>
      <rPr>
        <sz val="11"/>
        <color rgb="FFFFFFFF"/>
        <rFont val="Calibri"/>
        <family val="2"/>
      </rPr>
      <t>Система МиО</t>
    </r>
  </si>
  <si>
    <r>
      <rPr>
        <i/>
        <sz val="11"/>
        <color rgb="FF000000"/>
        <rFont val="Calibri"/>
        <family val="2"/>
      </rPr>
      <t>Данные ИСЮ</t>
    </r>
  </si>
  <si>
    <r>
      <rPr>
        <sz val="10"/>
        <color rgb="FFFFFFFF"/>
        <rFont val="Arial"/>
        <family val="2"/>
      </rPr>
      <t xml:space="preserve">Содержание программы (5 - 8 лет) </t>
    </r>
  </si>
  <si>
    <r>
      <rPr>
        <sz val="10"/>
        <color rgb="FFFFFFFF"/>
        <rFont val="Arial"/>
        <family val="2"/>
      </rPr>
      <t xml:space="preserve">Содержание программы (9 - 12 лет) </t>
    </r>
  </si>
  <si>
    <r>
      <rPr>
        <sz val="10"/>
        <color rgb="FFFFFFFF"/>
        <rFont val="Arial"/>
        <family val="2"/>
      </rPr>
      <t xml:space="preserve">Содержание программы (12 - 15 лет) </t>
    </r>
  </si>
  <si>
    <r>
      <rPr>
        <sz val="10"/>
        <color rgb="FFFFFFFF"/>
        <rFont val="Arial"/>
        <family val="2"/>
      </rPr>
      <t xml:space="preserve">Содержание программы (15 - 18+ лет) </t>
    </r>
  </si>
  <si>
    <r>
      <rPr>
        <sz val="10"/>
        <color rgb="FFFFFFFF"/>
        <rFont val="Arial"/>
        <family val="2"/>
      </rPr>
      <t>Интеграция в школьную программу</t>
    </r>
  </si>
  <si>
    <r>
      <rPr>
        <sz val="10"/>
        <color rgb="FFFFFFFF"/>
        <rFont val="Arial"/>
        <family val="2"/>
      </rPr>
      <t>Методика преподавания</t>
    </r>
  </si>
  <si>
    <r>
      <rPr>
        <sz val="10"/>
        <color rgb="FF000000"/>
        <rFont val="Calibri"/>
        <family val="2"/>
      </rPr>
      <t>© ЮНЕСКО 2020 Все права защищены</t>
    </r>
  </si>
  <si>
    <r>
      <rPr>
        <sz val="14"/>
        <color rgb="FFC5192D"/>
        <rFont val="Calibri"/>
        <family val="2"/>
      </rPr>
      <t>ВИЧ и другие ИППП</t>
    </r>
  </si>
  <si>
    <r>
      <rPr>
        <sz val="14"/>
        <color rgb="FFC5192D"/>
        <rFont val="Calibri"/>
        <family val="2"/>
      </rPr>
      <t>Сексуальное поведение подростков</t>
    </r>
  </si>
  <si>
    <r>
      <rPr>
        <sz val="11"/>
        <color rgb="FF000000"/>
        <rFont val="Calibri"/>
        <family val="2"/>
      </rPr>
      <t>Есть ли в стране единое Министерство образования или несколько министерств?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(Указать количество и названия министерств)</t>
    </r>
  </si>
  <si>
    <r>
      <rPr>
        <sz val="11"/>
        <color rgb="FF000000"/>
        <rFont val="Calibri"/>
        <family val="2"/>
      </rPr>
      <t>Существуют ли правила, инструкции или стандарты министерств, защищающие учащихся от дискриминации, насилия и домогательств в сфере образования на основании</t>
    </r>
  </si>
  <si>
    <r>
      <rPr>
        <sz val="11"/>
        <color rgb="FF000000"/>
        <rFont val="Calibri"/>
        <family val="2"/>
      </rPr>
      <t>- ВИЧ-статуса?</t>
    </r>
  </si>
  <si>
    <r>
      <rPr>
        <sz val="11"/>
        <color rgb="FF000000"/>
        <rFont val="Calibri"/>
        <family val="2"/>
      </rPr>
      <t>- гендера?</t>
    </r>
  </si>
  <si>
    <r>
      <rPr>
        <sz val="11"/>
        <color rgb="FF000000"/>
        <rFont val="Calibri"/>
        <family val="2"/>
      </rPr>
      <t>- беременности или материнства?</t>
    </r>
  </si>
  <si>
    <r>
      <rPr>
        <sz val="11"/>
        <color rgb="FF000000"/>
        <rFont val="Calibri"/>
        <family val="2"/>
      </rPr>
      <t>Предусматривают ли эти принятые Министерством правила, инструкции или стандарты какие-либо санкции за нарушении положений о недопустимости дискриминации, насилия и домогательств?</t>
    </r>
  </si>
  <si>
    <r>
      <rPr>
        <b/>
        <sz val="11"/>
        <color rgb="FF000000"/>
        <rFont val="Calibri"/>
        <family val="2"/>
      </rPr>
      <t>Защищающие законы: существуют ли национальные законы и (или) нормативные акты, которые…</t>
    </r>
  </si>
  <si>
    <r>
      <rPr>
        <sz val="11"/>
        <color rgb="FF000000"/>
        <rFont val="Calibri"/>
        <family val="2"/>
      </rPr>
      <t>Есть ли в школах медицинские кабинеты/службы, где учащиеся могут получить медико-санитарную помощь?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</si>
  <si>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Обучены ли медработники школьных медицинских служб методам оказания дружественных к молодежи услуг в области сексуального и репродуктивного здоровья?</t>
    </r>
    <r>
      <rPr>
        <sz val="11"/>
        <color rgb="FF000000"/>
        <rFont val="Calibri"/>
        <family val="2"/>
      </rPr>
      <t xml:space="preserve"> </t>
    </r>
  </si>
  <si>
    <r>
      <rPr>
        <b/>
        <sz val="13.9"/>
        <color rgb="FF000000"/>
        <rFont val="Calibri"/>
        <family val="2"/>
      </rPr>
      <t>КТО ДОЛЖЕН ПОЛЬЗОВАТЬСЯ SERAT?</t>
    </r>
  </si>
  <si>
    <r>
      <rPr>
        <b/>
        <sz val="13.9"/>
        <color rgb="FF000000"/>
        <rFont val="Calibri"/>
        <family val="2"/>
      </rPr>
      <t>ОБЗОР РАЗДЕЛОВ СБОРА ДАННЫХ</t>
    </r>
  </si>
  <si>
    <r>
      <rPr>
        <b/>
        <sz val="13.9"/>
        <color rgb="FF000000"/>
        <rFont val="Calibri"/>
        <family val="2"/>
      </rPr>
      <t>ОБЗОР РЕЗУЛЬТАТОВ</t>
    </r>
  </si>
  <si>
    <r>
      <rPr>
        <b/>
        <sz val="13.9"/>
        <color rgb="FF000000"/>
        <rFont val="Calibri"/>
        <family val="2"/>
      </rPr>
      <t>СОСТАВЛЕНИЕ ОТЧЕТА</t>
    </r>
  </si>
  <si>
    <r>
      <rPr>
        <b/>
        <sz val="13.9"/>
        <color rgb="FF000000"/>
        <rFont val="Calibri"/>
        <family val="2"/>
      </rPr>
      <t>ПОЛЕЗНЫЕ СОВЕТЫ</t>
    </r>
  </si>
  <si>
    <r>
      <rPr>
        <b/>
        <sz val="13.9"/>
        <color rgb="FF000000"/>
        <rFont val="Calibri"/>
        <family val="2"/>
      </rPr>
      <t>РЕКОМЕНДУЕМЫЕ МАТЕРИАЛЫ</t>
    </r>
  </si>
  <si>
    <r>
      <rPr>
        <b/>
        <sz val="13.9"/>
        <color rgb="FF000000"/>
        <rFont val="Calibri"/>
        <family val="2"/>
      </rPr>
      <t>ГЛОССАРИЙ</t>
    </r>
  </si>
  <si>
    <r>
      <rPr>
        <b/>
        <sz val="13.9"/>
        <color rgb="FFFFFFFF"/>
        <rFont val="Calibri"/>
        <family val="2"/>
      </rPr>
      <t>КОНТАКТЫ И ОБРАТНАЯ СВЯЗЬ</t>
    </r>
  </si>
  <si>
    <r>
      <rPr>
        <sz val="11"/>
        <color rgb="FF000000"/>
        <rFont val="Calibri"/>
        <family val="2"/>
      </rPr>
      <t>Как и в любом случае проведения аналитических или обзорных исследований, результаты SERAT перед их окончательной доработкой и утверждением необходимо направить всем заинтересованным сторонам.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Полученные результаты должны быть проанализированы разработчиками программ, руководящими органами и другими партнерами, и на основе сделанных ими выводов следует составить качественный отчет по предложенной форме (SERAT Report Template), содержащий таблицы результатов SERAT, анализ и рекомендации.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</si>
  <si>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При использовании SERAT рекомендуется предпринять следующие шаги:</t>
    </r>
    <r>
      <rPr>
        <sz val="11"/>
        <color rgb="FF000000"/>
        <rFont val="Calibri"/>
        <family val="2"/>
      </rPr>
      <t> </t>
    </r>
  </si>
  <si>
    <r>
      <rPr>
        <b/>
        <sz val="11"/>
        <color rgb="FF000000"/>
        <rFont val="Calibri"/>
        <family val="2"/>
      </rPr>
      <t>1.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Подготовка: </t>
    </r>
  </si>
  <si>
    <r>
      <rPr>
        <b/>
        <sz val="11"/>
        <color rgb="FF000000"/>
        <rFont val="Calibri"/>
        <family val="2"/>
      </rPr>
      <t>2.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Консультации:</t>
    </r>
  </si>
  <si>
    <r>
      <rPr>
        <b/>
        <sz val="11"/>
        <color rgb="FF000000"/>
        <rFont val="Calibri"/>
        <family val="2"/>
      </rPr>
      <t>3.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Последующие шаги и мониторинг</t>
    </r>
  </si>
  <si>
    <r>
      <rPr>
        <sz val="11"/>
        <color rgb="FF000000"/>
        <rFont val="Calibri"/>
        <family val="2"/>
      </rPr>
      <t>SERAT состоит из 15 разделов, с помощью которых специалистам предлагается проанализировать составные элементы программы комплексного сексуального образования.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</si>
  <si>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Каждый раздел посвящен одному из составных элементов, как показано в приведенной ниже таблице:</t>
    </r>
    <r>
      <rPr>
        <sz val="11"/>
        <color rgb="FF000000"/>
        <rFont val="Calibri"/>
        <family val="2"/>
      </rPr>
      <t> </t>
    </r>
  </si>
  <si>
    <r>
      <rPr>
        <b/>
        <sz val="11"/>
        <color rgb="FF000000"/>
        <rFont val="Calibri"/>
        <family val="2"/>
      </rPr>
      <t>Раздел</t>
    </r>
  </si>
  <si>
    <r>
      <rPr>
        <b/>
        <sz val="11"/>
        <color rgb="FF000000"/>
        <rFont val="Calibri"/>
        <family val="2"/>
      </rPr>
      <t>Описание</t>
    </r>
  </si>
  <si>
    <r>
      <rPr>
        <sz val="11"/>
        <color rgb="FF000000"/>
        <rFont val="Calibri"/>
        <family val="2"/>
      </rPr>
      <t>Основная информация о процессе SERAT, в том числе о том, кто координировал процесс; кто участвовал в сборе и анализе данных; когда и где была проведена оценка SERAT.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</si>
  <si>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Показатели в области демографии, образования и здравоохранения, которые в общем виде описывают контекст реализации программы сексуального образования.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Эти показатели следует использовать при анализе актуальности и адекватности содержания программы с учетом специфики национального образования и здравоохранения.</t>
    </r>
  </si>
  <si>
    <r>
      <rPr>
        <sz val="11"/>
        <color rgb="FF000000"/>
        <rFont val="Calibri"/>
        <family val="2"/>
      </rPr>
      <t>Обзор нормативно-правового контекста, в котором реализуется программа сексуального образования, включая законы, проводимую политику, нормативное регулирование, руководящие принципы и стандарты системы образования.</t>
    </r>
  </si>
  <si>
    <r>
      <rPr>
        <sz val="11"/>
        <color rgb="FF000000"/>
        <rFont val="Calibri"/>
        <family val="2"/>
      </rPr>
      <t>Цели и задачи программы сексуального образования, а также принципы, которые использовались при разработке программы.</t>
    </r>
  </si>
  <si>
    <r>
      <rPr>
        <sz val="11"/>
        <color rgb="FF000000"/>
        <rFont val="Calibri"/>
        <family val="2"/>
      </rPr>
      <t>Подход, используемый для интеграции сексуального образования в общенациональные или региональные школьные программы начального и среднего уровней.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</si>
  <si>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Принципы, методы и рекомендации, лежащие в основе осуществления программы сексуального образования, в том числе педагогические принципы и методы, учебные материалы, рекомендации по созданию комфортной и интерактивной учебной среды и взаимодействие с внешкольными службами.</t>
    </r>
  </si>
  <si>
    <r>
      <rPr>
        <sz val="11"/>
        <color rgb="FF000000"/>
        <rFont val="Calibri"/>
        <family val="2"/>
      </rPr>
      <t>Различные аспекты профессиональной подготовки преподавателей по вопросам сексуального образования, в том числе программа подготовки, основные педагогические компетенции, обучение созданию благоприятной образовательной среды, профессиональное развитие, а также подготовка других категорий преподавателей помимо школьных учителей.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</si>
  <si>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Механизмы мониторинга и оценки программы сексуального образования на национальном или региональном уровне, включая различные виды замеров и категории данных, агрегируемых для получения показателей национального уровня.</t>
    </r>
  </si>
  <si>
    <r>
      <rPr>
        <sz val="11"/>
        <color rgb="FF000000"/>
        <rFont val="Calibri"/>
        <family val="2"/>
      </rPr>
      <t>Обобщенные результаты по каждому из предыдущих разделов, представленные в виде гистограмм.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</si>
  <si>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Благодарности участникам и спонсорам.</t>
    </r>
    <r>
      <rPr>
        <sz val="11"/>
        <color rgb="FF000000"/>
        <rFont val="Calibri"/>
        <family val="2"/>
      </rPr>
      <t> </t>
    </r>
  </si>
  <si>
    <r>
      <rPr>
        <b/>
        <sz val="13.9"/>
        <color rgb="FF000000"/>
        <rFont val="Calibri"/>
        <family val="2"/>
      </rPr>
      <t>КАК ЗАПОЛНЯТЬ РАЗДЕЛЫ</t>
    </r>
  </si>
  <si>
    <r>
      <rPr>
        <sz val="11"/>
        <color rgb="FF000000"/>
        <rFont val="Calibri"/>
        <family val="2"/>
      </rPr>
      <t>Выберите ответ из выпадающего меню.</t>
    </r>
  </si>
  <si>
    <r>
      <rPr>
        <sz val="11"/>
        <color rgb="FF000000"/>
        <rFont val="Calibri"/>
        <family val="2"/>
      </rPr>
      <t>Чаще всего в выпадающем меню три варианта ответа: «да», «отчасти» или «нет».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</si>
  <si>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Иногда при ответе на вопрос вас попросят поставить флажки в соответствующих графах или ввести текст.</t>
    </r>
  </si>
  <si>
    <r>
      <rPr>
        <sz val="11"/>
        <color rgb="FF000000"/>
        <rFont val="Calibri"/>
        <family val="2"/>
      </rPr>
      <t>пункты, которые полностью соответствуют научно обоснованной передовой практике (зеленый)</t>
    </r>
  </si>
  <si>
    <r>
      <rPr>
        <sz val="11"/>
        <color rgb="FF000000"/>
        <rFont val="Calibri"/>
        <family val="2"/>
      </rPr>
      <t>пункты, которые частично соответствуют научно обоснованной передовой практике (желтый)</t>
    </r>
  </si>
  <si>
    <r>
      <rPr>
        <sz val="11"/>
        <color rgb="FF000000"/>
        <rFont val="Calibri"/>
        <family val="2"/>
      </rPr>
      <t>Графики на вкладке «Сводные результаты» будут автоматически обновляться при заполнении каждой вкладки.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После заполнения всех разделов диаграммы вместе с комментариями можно будет использовать для обзора и анализа программы сексуального образования в целом.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</si>
  <si>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После завершения анализа в таблицах Excel пользователям рекомендуется составить текстовое описание полученных результатов SERAT с помощью следующего шаблона:</t>
    </r>
    <r>
      <rPr>
        <sz val="11"/>
        <color rgb="FF000000"/>
        <rFont val="Calibri"/>
        <family val="2"/>
      </rPr>
      <t> </t>
    </r>
  </si>
  <si>
    <r>
      <rPr>
        <b/>
        <i/>
        <sz val="11"/>
        <color rgb="FF000000"/>
        <rFont val="Calibri"/>
        <family val="2"/>
      </rPr>
      <t>Перед заполнением SERAT проясните общие понятия сферы комплексного сексуального образования</t>
    </r>
  </si>
  <si>
    <r>
      <rPr>
        <sz val="11"/>
        <color rgb="FF000000"/>
        <rFont val="Calibri"/>
        <family val="2"/>
      </rPr>
      <t>Анализ SERAT принесет максимальную пользу только в случае, если у всех участников процесса будет общее и ясное понимание комплексного сексуального образования и основных связанных с ним понятий.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При использовании SERAT в условиях участия многих сторон настоятельно рекомендуется выделить время для прояснения основных понятий, включая следующие: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</si>
  <si>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Права человека</t>
    </r>
  </si>
  <si>
    <r>
      <rPr>
        <sz val="11"/>
        <color rgb="FF000000"/>
        <rFont val="Calibri"/>
        <family val="2"/>
      </rPr>
      <t>Социальные нормы</t>
    </r>
  </si>
  <si>
    <r>
      <rPr>
        <sz val="11"/>
        <color rgb="FF000000"/>
        <rFont val="Calibri"/>
        <family val="2"/>
      </rPr>
      <t>Различные виды целей обучения: знания, установки, навыки</t>
    </r>
  </si>
  <si>
    <r>
      <rPr>
        <sz val="11"/>
        <color rgb="FF000000"/>
        <rFont val="Calibri"/>
        <family val="2"/>
      </rPr>
      <t>См. объяснение этих основных терминов в Глоссарии.</t>
    </r>
    <r>
      <rPr>
        <sz val="11"/>
        <color rgb="FF000000"/>
        <rFont val="Calibri"/>
        <family val="2"/>
      </rPr>
      <t> </t>
    </r>
  </si>
  <si>
    <r>
      <rPr>
        <b/>
        <i/>
        <sz val="11"/>
        <color rgb="FF000000"/>
        <rFont val="Calibri"/>
        <family val="2"/>
      </rPr>
      <t>Работайте в последних версиях Microsoft Office Excel</t>
    </r>
  </si>
  <si>
    <r>
      <rPr>
        <sz val="11"/>
        <color rgb="FF000000"/>
        <rFont val="Calibri"/>
        <family val="2"/>
      </rPr>
      <t>Цветовая схема SERAT отображается корректно только в последних версиях Microsoft Office Excel.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Старые версии Excel не всегда поддерживают графические свойства инструмента и могут исказить его внешний вид.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При этом и в более ранних версиях Excel инструмент полностью функционален.</t>
    </r>
  </si>
  <si>
    <r>
      <rPr>
        <b/>
        <i/>
        <sz val="11"/>
        <color rgb="FF000000"/>
        <rFont val="Calibri"/>
        <family val="2"/>
      </rPr>
      <t>Пользуйтесь функцией комментирования для развернутых ответов</t>
    </r>
  </si>
  <si>
    <r>
      <rPr>
        <b/>
        <i/>
        <sz val="11"/>
        <color rgb="FF000000"/>
        <rFont val="Calibri"/>
        <family val="2"/>
      </rPr>
      <t>Меняйте высоту строки для просмотра скрытого текста</t>
    </r>
    <r>
      <rPr>
        <i/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</si>
  <si>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По умолчанию высота строки автоматически соответствует содержимому, но иногда высоту необходимо вручную изменить для отображения скрытых строк.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Используйте увеличение на 15 пунктов (т.е. задавайте параметры 15, 30, 45, 60, 75 и т.д., по необходимости).</t>
    </r>
  </si>
  <si>
    <r>
      <rPr>
        <b/>
        <i/>
        <sz val="11"/>
        <color rgb="FF000000"/>
        <rFont val="Calibri"/>
        <family val="2"/>
      </rPr>
      <t>Данные общественного здравоохранения и образования</t>
    </r>
    <r>
      <rPr>
        <i/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</si>
  <si>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Если запрашиваемые на этой вкладке данные недоступны для некоторых индикаторов, пользователи могут вводить максимально близкие доступные данные, пояснив в столбце комментариев, что отражают эти данные.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</si>
  <si>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Следующие справочные материалы, отражающие современную научно обоснованную передовую практику в области комплексного сексуального образования, помогут при заполнении SERAT: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</si>
  <si>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SERAT должны заполнять специалисты, знакомые с программами комплексного сексуального образования (КСО) и с системой образования в вашей стране.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</si>
  <si>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a.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Определите заинтересованные стороны, которые будут участвовать в оценке учебной программы по сексуальному образованию.</t>
    </r>
  </si>
  <si>
    <r>
      <rPr>
        <sz val="11"/>
        <color rgb="FF000000"/>
        <rFont val="Calibri"/>
        <family val="2"/>
      </rPr>
      <t>b.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Определите все исходные документы для оценки.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Уточните, какие дополнительные источники помогут вам при сборе и анализе данных.</t>
    </r>
  </si>
  <si>
    <r>
      <rPr>
        <sz val="11"/>
        <color rgb="FF000000"/>
        <rFont val="Calibri"/>
        <family val="2"/>
      </rPr>
      <t>c.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Назначьте сильного координатора - желательно, эксперта в области комплексного сексуального образования, способного организовать совместную работу с участием многих сторон.</t>
    </r>
  </si>
  <si>
    <r>
      <rPr>
        <sz val="11"/>
        <color rgb="FF000000"/>
        <rFont val="Calibri"/>
        <family val="2"/>
      </rPr>
      <t>a.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Организуйте совместно с заинтересованными сторонами процесс оценки учебной программы по сексуальному образованию с помощью SERAT.</t>
    </r>
  </si>
  <si>
    <r>
      <rPr>
        <sz val="11"/>
        <color rgb="FF000000"/>
        <rFont val="Calibri"/>
        <family val="2"/>
      </rPr>
      <t>b.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Заполните все разделы SERAT (или разделы, касающиеся вашего обзора).</t>
    </r>
  </si>
  <si>
    <r>
      <rPr>
        <sz val="11"/>
        <color rgb="FF000000"/>
        <rFont val="Calibri"/>
        <family val="2"/>
      </rPr>
      <t>c.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Создайте условия для открытого обсуждения, осмысления и анализа ответов на все вопросы.</t>
    </r>
  </si>
  <si>
    <r>
      <rPr>
        <sz val="11"/>
        <color rgb="FF000000"/>
        <rFont val="Calibri"/>
        <family val="2"/>
      </rPr>
      <t>d.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Создайте план действий по применению результатов SERAT для разработки или пересмотра учебной программы по сексуальному образованию и (или) для ее продвижения.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</si>
  <si>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e.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Подготовьте описательный отчет c обобщением результатов SERAT (см. ниже).</t>
    </r>
  </si>
  <si>
    <r>
      <rPr>
        <sz val="11"/>
        <color rgb="FF000000"/>
        <rFont val="Calibri"/>
        <family val="2"/>
      </rPr>
      <t>a.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Назначьте конкретных лиц, которые будут управлять реализацией плана действий и вести мониторинг хода работы.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</si>
  <si>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b.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Распространите результаты SERAT среди других заинтересованных сторон.</t>
    </r>
  </si>
  <si>
    <r>
      <rPr>
        <sz val="11"/>
        <color rgb="FF000000"/>
        <rFont val="Calibri"/>
        <family val="2"/>
      </rPr>
      <t>В нескольких вопросах есть четвертый вариант ответа: «неприменимо».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Этот вариант можно выбрать только если вопрос касается того, что для вашей страны не представляет проблему общественного здравоохранения или социальной проблемой.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Например, если речь идет о специфической культурной практике, такой как калечащие операции на женских половых органах.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</si>
  <si>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пункты отсутствующие (в том числе не имеющие отношения к вопросу или пропущенные случайно либо намеренно в силу стратегического решения или недостатка ресурсов), неправильно указанные, не соответствующие возрастной группе или требующие пересмотра (красный)</t>
    </r>
  </si>
  <si>
    <r>
      <rPr>
        <sz val="11"/>
        <color rgb="FF000000"/>
        <rFont val="Calibri"/>
        <family val="2"/>
      </rPr>
      <t>неприменимые пункты (синий)</t>
    </r>
  </si>
  <si>
    <r>
      <rPr>
        <sz val="11"/>
        <color rgb="FF000000"/>
        <rFont val="Calibri"/>
        <family val="2"/>
      </rPr>
      <t>В выпадающих меню даны простые ответы на вопросы, но если реальная ситуация представляется более сложной, добавьте необходимые пояснения в комментариях.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Например, ответ может относиться к начальной, но не к средней школе или не ко всем районам, а лишь к некоторым.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таких случаях дайте дополнительные разъяснения в столбце комментариев.</t>
    </r>
    <r>
      <rPr>
        <sz val="11"/>
        <color rgb="FF000000"/>
        <rFont val="Calibri"/>
        <family val="2"/>
      </rPr>
      <t> </t>
    </r>
  </si>
  <si>
    <r>
      <rPr>
        <b/>
        <sz val="13.9"/>
        <color rgb="FF000000"/>
        <rFont val="Calibri"/>
        <family val="2"/>
      </rPr>
      <t>ЦЕЛЬ</t>
    </r>
  </si>
  <si>
    <r>
      <rPr>
        <sz val="11"/>
        <color rgb="FF000000"/>
        <rFont val="Calibri"/>
        <family val="2"/>
      </rPr>
      <t>Оценить сильные и слабые стороны программ и использовать эту информацию для их улучшения или реформирования;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</si>
  <si>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Оценить актуальность программ с учетом данных о здоровье и образовании, гендерных аспектов и нормативно-правового контекста;</t>
    </r>
  </si>
  <si>
    <r>
      <rPr>
        <sz val="11"/>
        <color rgb="FF000000"/>
        <rFont val="Calibri"/>
        <family val="2"/>
      </rPr>
      <t>Стимулировать обсуждение и усилить просветительскую работу путем представления данных о комплексном сексуальном образовании в удобной и понятной форме для разных аудиторий.</t>
    </r>
  </si>
  <si>
    <r>
      <rPr>
        <sz val="11"/>
        <color rgb="FF000000"/>
        <rFont val="Calibri"/>
        <family val="2"/>
      </rPr>
      <t>Оно уточняет и расширяет основные понятия, темы и цели обучения, а также уделяет больше внимания гендерным аспектам и правам человека;</t>
    </r>
  </si>
  <si>
    <r>
      <rPr>
        <sz val="11"/>
        <color rgb="FF000000"/>
        <rFont val="Calibri"/>
        <family val="2"/>
      </rPr>
      <t>Оно содержит методические рекомендации по формированию поддержки программ КСО и планированию их реализации;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</si>
  <si>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Оно отражает вклад КСО в достижение сразу нескольких Целей устойчивого развития (ЦУР).</t>
    </r>
  </si>
  <si>
    <r>
      <rPr>
        <sz val="11"/>
        <color rgb="FF000000"/>
        <rFont val="Calibri"/>
        <family val="2"/>
      </rPr>
      <t>SERAT позволяет провести анализ:</t>
    </r>
  </si>
  <si>
    <r>
      <rPr>
        <sz val="11"/>
        <color rgb="FF000000"/>
        <rFont val="Calibri"/>
        <family val="2"/>
      </rPr>
      <t>задач и принципов учебной программы</t>
    </r>
  </si>
  <si>
    <r>
      <rPr>
        <sz val="11"/>
        <color rgb="FF000000"/>
        <rFont val="Calibri"/>
        <family val="2"/>
      </rPr>
      <t>содержания обучения для четырех возрастных групп</t>
    </r>
  </si>
  <si>
    <r>
      <rPr>
        <sz val="11"/>
        <color rgb="FF000000"/>
        <rFont val="Calibri"/>
        <family val="2"/>
      </rPr>
      <t>включения КСО в национальную школьную программу</t>
    </r>
  </si>
  <si>
    <r>
      <rPr>
        <sz val="11"/>
        <color rgb="FF000000"/>
        <rFont val="Calibri"/>
        <family val="2"/>
      </rPr>
      <t>методики и условий преподавания</t>
    </r>
  </si>
  <si>
    <r>
      <rPr>
        <sz val="11"/>
        <color rgb="FF000000"/>
        <rFont val="Calibri"/>
        <family val="2"/>
      </rPr>
      <t>содержания материалов для учителя, разработки программ и подготовки преподавателей.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</si>
  <si>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Также он дает возможность пользователям систематизировать актуальные данные о здравоохранении и образовании и о нормативно-правовом контексте.</t>
    </r>
    <r>
      <rPr>
        <sz val="11"/>
        <color rgb="FF000000"/>
        <rFont val="Calibri"/>
        <family val="2"/>
      </rPr>
      <t> </t>
    </r>
  </si>
  <si>
    <r>
      <rPr>
        <b/>
        <sz val="13.9"/>
        <color rgb="FF000000"/>
        <rFont val="Calibri"/>
        <family val="2"/>
      </rPr>
      <t>СФЕРЫ ПРИМЕНЕНИЯ</t>
    </r>
  </si>
  <si>
    <r>
      <rPr>
        <sz val="11"/>
        <color rgb="FF000000"/>
        <rFont val="Calibri"/>
        <family val="2"/>
      </rPr>
      <t>Если SERAT используется для оценки одной и той же программы в разные периоды, не обязательно каждый раз заполнять вкладки, касающиеся содержания обучения, если за истекший период оно не изменилось.</t>
    </r>
  </si>
  <si>
    <r>
      <rPr>
        <sz val="11"/>
        <color rgb="FF000000"/>
        <rFont val="Calibri"/>
        <family val="2"/>
      </rPr>
      <t>SERAT НЕ предназначен для:</t>
    </r>
    <r>
      <rPr>
        <sz val="11"/>
        <color rgb="FF000000"/>
        <rFont val="Calibri"/>
        <family val="2"/>
      </rPr>
      <t> </t>
    </r>
  </si>
  <si>
    <r>
      <rPr>
        <b/>
        <sz val="11"/>
        <color rgb="FF000000"/>
        <rFont val="Calibri"/>
        <family val="2"/>
      </rPr>
      <t>Анализ нескольких программ</t>
    </r>
  </si>
  <si>
    <r>
      <rPr>
        <sz val="11"/>
        <color rgb="FF000000"/>
        <rFont val="Calibri"/>
        <family val="2"/>
      </rPr>
      <t>Лучше сосредоточить внимание на официальных государственных программах, так как они обычно охватывают наибольшее число учащихся и продолжаются в течение более долгого времени.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</si>
  <si>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 xml:space="preserve">Выбирайте для анализа масштабные программы либо такие, где вероятны примеры успешной практики, которую можно широко распространить. </t>
    </r>
  </si>
  <si>
    <r>
      <rPr>
        <sz val="11"/>
        <color rgb="FF000000"/>
        <rFont val="Calibri"/>
        <family val="2"/>
      </rPr>
      <t>Выберите для сравнения ограниченное число компонентов (например, содержание обучение и подготовку преподавателей) в зависимости от стоящих перед вами задач.</t>
    </r>
  </si>
  <si>
    <r>
      <rPr>
        <b/>
        <sz val="13.9"/>
        <color rgb="FF000000"/>
        <rFont val="Calibri"/>
        <family val="2"/>
      </rPr>
      <t>ГРАФИЧЕСКИЕ ФУНКЦИИ</t>
    </r>
  </si>
  <si>
    <r>
      <rPr>
        <sz val="11"/>
        <color rgb="FF000000"/>
        <rFont val="Calibri"/>
        <family val="2"/>
      </rPr>
      <t>SERAT автоматически обрабатывает вводимые данные и генерирует диаграммы.</t>
    </r>
    <r>
      <rPr>
        <sz val="11"/>
        <color rgb="FF000000"/>
        <rFont val="Calibri"/>
        <family val="2"/>
      </rPr>
      <t> </t>
    </r>
  </si>
  <si>
    <r>
      <rPr>
        <b/>
        <sz val="13.9"/>
        <color rgb="FFFFFFFF"/>
        <rFont val="Calibri"/>
        <family val="2"/>
      </rPr>
      <t>СПИСОК СОКРАЩЕНИЙ</t>
    </r>
  </si>
  <si>
    <r>
      <rPr>
        <sz val="11"/>
        <color rgb="FF000000"/>
        <rFont val="Calibri"/>
        <family val="2"/>
      </rPr>
      <t>СПИД</t>
    </r>
  </si>
  <si>
    <r>
      <rPr>
        <sz val="11"/>
        <color rgb="FF000000"/>
        <rFont val="Calibri"/>
        <family val="2"/>
      </rPr>
      <t>Синдром приобретенного иммунодефицита</t>
    </r>
  </si>
  <si>
    <r>
      <rPr>
        <sz val="11"/>
        <color rgb="FF000000"/>
        <rFont val="Calibri"/>
        <family val="2"/>
      </rPr>
      <t>АРТ</t>
    </r>
  </si>
  <si>
    <r>
      <rPr>
        <sz val="11"/>
        <color rgb="FF000000"/>
        <rFont val="Calibri"/>
        <family val="2"/>
      </rPr>
      <t>Антиретровирусная терапия</t>
    </r>
  </si>
  <si>
    <r>
      <rPr>
        <sz val="11"/>
        <color rgb="FF000000"/>
        <rFont val="Calibri"/>
        <family val="2"/>
      </rPr>
      <t>ДРПБ</t>
    </r>
  </si>
  <si>
    <r>
      <rPr>
        <sz val="11"/>
        <color rgb="FF000000"/>
        <rFont val="Calibri"/>
        <family val="2"/>
      </rPr>
      <t>КСО</t>
    </r>
  </si>
  <si>
    <r>
      <rPr>
        <sz val="11"/>
        <color rgb="FF000000"/>
        <rFont val="Calibri"/>
        <family val="2"/>
      </rPr>
      <t>Комплексное сексуальное образование</t>
    </r>
  </si>
  <si>
    <r>
      <rPr>
        <sz val="11"/>
        <color rgb="FF000000"/>
        <rFont val="Calibri"/>
        <family val="2"/>
      </rPr>
      <t>ИСУО</t>
    </r>
  </si>
  <si>
    <r>
      <rPr>
        <sz val="11"/>
        <color rgb="FF000000"/>
        <rFont val="Calibri"/>
        <family val="2"/>
      </rPr>
      <t>Информационная система управления образованием</t>
    </r>
  </si>
  <si>
    <r>
      <rPr>
        <sz val="11"/>
        <color rgb="FF000000"/>
        <rFont val="Calibri"/>
        <family val="2"/>
      </rPr>
      <t>КОЖПО</t>
    </r>
  </si>
  <si>
    <r>
      <rPr>
        <sz val="11"/>
        <color rgb="FF000000"/>
        <rFont val="Calibri"/>
        <family val="2"/>
      </rPr>
      <t>Калечащие операции на женских половых органах</t>
    </r>
  </si>
  <si>
    <r>
      <rPr>
        <sz val="11"/>
        <color rgb="FF000000"/>
        <rFont val="Calibri"/>
        <family val="2"/>
      </rPr>
      <t>GARP</t>
    </r>
  </si>
  <si>
    <r>
      <rPr>
        <sz val="11"/>
        <color rgb="FF000000"/>
        <rFont val="Calibri"/>
        <family val="2"/>
      </rPr>
      <t>Прогресс в осуществлении глобальных мер в ответ на СПИД</t>
    </r>
  </si>
  <si>
    <r>
      <rPr>
        <sz val="11"/>
        <color rgb="FF000000"/>
        <rFont val="Calibri"/>
        <family val="2"/>
      </rPr>
      <t>ГН</t>
    </r>
  </si>
  <si>
    <r>
      <rPr>
        <sz val="11"/>
        <color rgb="FF000000"/>
        <rFont val="Calibri"/>
        <family val="2"/>
      </rPr>
      <t>Гендерное насилие</t>
    </r>
  </si>
  <si>
    <r>
      <rPr>
        <sz val="11"/>
        <color rgb="FF000000"/>
        <rFont val="Calibri"/>
        <family val="2"/>
      </rPr>
      <t>ВИЧ</t>
    </r>
  </si>
  <si>
    <r>
      <rPr>
        <sz val="11"/>
        <color rgb="FF000000"/>
        <rFont val="Calibri"/>
        <family val="2"/>
      </rPr>
      <t>Вирус иммунодефицита человека</t>
    </r>
  </si>
  <si>
    <r>
      <rPr>
        <sz val="11"/>
        <color rgb="FF000000"/>
        <rFont val="Calibri"/>
        <family val="2"/>
      </rPr>
      <t>ВПЧ</t>
    </r>
  </si>
  <si>
    <r>
      <rPr>
        <sz val="11"/>
        <color rgb="FF000000"/>
        <rFont val="Calibri"/>
        <family val="2"/>
      </rPr>
      <t>Вирус папилломы человека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</si>
  <si>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ПЧ</t>
    </r>
  </si>
  <si>
    <r>
      <rPr>
        <sz val="11"/>
        <color rgb="FF000000"/>
        <rFont val="Calibri"/>
        <family val="2"/>
      </rPr>
      <t>МФПС</t>
    </r>
  </si>
  <si>
    <r>
      <rPr>
        <sz val="11"/>
        <color rgb="FF000000"/>
        <rFont val="Calibri"/>
        <family val="2"/>
      </rPr>
      <t>Международная федерация планирования семьи</t>
    </r>
  </si>
  <si>
    <r>
      <rPr>
        <sz val="11"/>
        <color rgb="FF000000"/>
        <rFont val="Calibri"/>
        <family val="2"/>
      </rPr>
      <t>МТРСО</t>
    </r>
  </si>
  <si>
    <r>
      <rPr>
        <sz val="11"/>
        <color rgb="FF000000"/>
        <rFont val="Calibri"/>
        <family val="2"/>
      </rPr>
      <t>Международное техническое руководство по сексуальному образованию</t>
    </r>
  </si>
  <si>
    <r>
      <rPr>
        <sz val="11"/>
        <color rgb="FF000000"/>
        <rFont val="Calibri"/>
        <family val="2"/>
      </rPr>
      <t>Мониторинг и оценка</t>
    </r>
  </si>
  <si>
    <r>
      <rPr>
        <sz val="11"/>
        <color rgb="FF000000"/>
        <rFont val="Calibri"/>
        <family val="2"/>
      </rPr>
      <t>МО</t>
    </r>
  </si>
  <si>
    <r>
      <rPr>
        <sz val="11"/>
        <color rgb="FF000000"/>
        <rFont val="Calibri"/>
        <family val="2"/>
      </rPr>
      <t>Министерство образования</t>
    </r>
  </si>
  <si>
    <r>
      <rPr>
        <sz val="11"/>
        <color rgb="FF000000"/>
        <rFont val="Calibri"/>
        <family val="2"/>
      </rPr>
      <t>ПКП</t>
    </r>
  </si>
  <si>
    <r>
      <rPr>
        <sz val="11"/>
        <color rgb="FF000000"/>
        <rFont val="Calibri"/>
        <family val="2"/>
      </rPr>
      <t>Постконтактная профилактика</t>
    </r>
  </si>
  <si>
    <r>
      <rPr>
        <sz val="11"/>
        <color rgb="FF000000"/>
        <rFont val="Calibri"/>
        <family val="2"/>
      </rPr>
      <t>ЛЖВ</t>
    </r>
  </si>
  <si>
    <r>
      <rPr>
        <sz val="11"/>
        <color rgb="FF000000"/>
        <rFont val="Calibri"/>
        <family val="2"/>
      </rPr>
      <t>Люди, живущие с ВИЧ</t>
    </r>
  </si>
  <si>
    <r>
      <rPr>
        <sz val="11"/>
        <color rgb="FF000000"/>
        <rFont val="Calibri"/>
        <family val="2"/>
      </rPr>
      <t>ДКП</t>
    </r>
  </si>
  <si>
    <r>
      <rPr>
        <sz val="11"/>
        <color rgb="FF000000"/>
        <rFont val="Calibri"/>
        <family val="2"/>
      </rPr>
      <t>Доконтактная профилактика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</si>
  <si>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ЦУР</t>
    </r>
  </si>
  <si>
    <r>
      <rPr>
        <sz val="11"/>
        <color rgb="FF000000"/>
        <rFont val="Calibri"/>
        <family val="2"/>
      </rPr>
      <t>Цели устойчивого развития</t>
    </r>
  </si>
  <si>
    <r>
      <rPr>
        <sz val="11"/>
        <color rgb="FF000000"/>
        <rFont val="Calibri"/>
        <family val="2"/>
      </rPr>
      <t>Инструмент обзора и оценки сексуального образования</t>
    </r>
  </si>
  <si>
    <r>
      <rPr>
        <sz val="11"/>
        <color rgb="FF000000"/>
        <rFont val="Calibri"/>
        <family val="2"/>
      </rPr>
      <t>ГНШС</t>
    </r>
  </si>
  <si>
    <r>
      <rPr>
        <sz val="11"/>
        <color rgb="FF000000"/>
        <rFont val="Calibri"/>
        <family val="2"/>
      </rPr>
      <t>Гендерное насилие в школьной среде</t>
    </r>
  </si>
  <si>
    <r>
      <rPr>
        <sz val="11"/>
        <color rgb="FF000000"/>
        <rFont val="Calibri"/>
        <family val="2"/>
      </rPr>
      <t>СРЗ</t>
    </r>
  </si>
  <si>
    <r>
      <rPr>
        <sz val="11"/>
        <color rgb="FF000000"/>
        <rFont val="Calibri"/>
        <family val="2"/>
      </rPr>
      <t>Сексуальное и репродуктивное здоровье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</si>
  <si>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СРЗП</t>
    </r>
  </si>
  <si>
    <r>
      <rPr>
        <sz val="11"/>
        <color rgb="FF000000"/>
        <rFont val="Calibri"/>
        <family val="2"/>
      </rPr>
      <t>Сексуальное и репродуктивное здоровье и права</t>
    </r>
  </si>
  <si>
    <r>
      <rPr>
        <sz val="11"/>
        <color rgb="FF000000"/>
        <rFont val="Calibri"/>
        <family val="2"/>
      </rPr>
      <t>ИППП</t>
    </r>
  </si>
  <si>
    <r>
      <rPr>
        <sz val="11"/>
        <color rgb="FF000000"/>
        <rFont val="Calibri"/>
        <family val="2"/>
      </rPr>
      <t>Инфекции, передаваемые половым путем</t>
    </r>
  </si>
  <si>
    <r>
      <rPr>
        <sz val="11"/>
        <color rgb="FF000000"/>
        <rFont val="Calibri"/>
        <family val="2"/>
      </rPr>
      <t>ДКТ</t>
    </r>
  </si>
  <si>
    <r>
      <rPr>
        <sz val="11"/>
        <color rgb="FF000000"/>
        <rFont val="Calibri"/>
        <family val="2"/>
      </rPr>
      <t>Добровольное консультирование и тестирование</t>
    </r>
  </si>
  <si>
    <r>
      <rPr>
        <sz val="11"/>
        <color rgb="FF000000"/>
        <rFont val="Calibri"/>
        <family val="2"/>
      </rPr>
      <t>ДММО</t>
    </r>
  </si>
  <si>
    <r>
      <rPr>
        <sz val="11"/>
        <color rgb="FF000000"/>
        <rFont val="Calibri"/>
        <family val="2"/>
      </rPr>
      <t>ЮНЭЙДС</t>
    </r>
  </si>
  <si>
    <r>
      <rPr>
        <sz val="11"/>
        <color rgb="FF000000"/>
        <rFont val="Calibri"/>
        <family val="2"/>
      </rPr>
      <t>Объединенная программа ООН по ВИЧ/СПИДу</t>
    </r>
  </si>
  <si>
    <r>
      <rPr>
        <sz val="11"/>
        <color rgb="FF000000"/>
        <rFont val="Calibri"/>
        <family val="2"/>
      </rPr>
      <t>ЮНЕСКО</t>
    </r>
  </si>
  <si>
    <r>
      <rPr>
        <sz val="11"/>
        <color rgb="FF000000"/>
        <rFont val="Calibri"/>
        <family val="2"/>
      </rPr>
      <t>Организация Объединенных Наций по вопросам образования, науки и культуры</t>
    </r>
  </si>
  <si>
    <r>
      <rPr>
        <sz val="11"/>
        <color rgb="FF000000"/>
        <rFont val="Calibri"/>
        <family val="2"/>
      </rPr>
      <t>ССГАООН</t>
    </r>
  </si>
  <si>
    <r>
      <rPr>
        <sz val="11"/>
        <color rgb="FF000000"/>
        <rFont val="Calibri"/>
        <family val="2"/>
      </rPr>
      <t>Специальная сессия Генеральной Ассамблеи ООН</t>
    </r>
  </si>
  <si>
    <r>
      <rPr>
        <sz val="11"/>
        <color rgb="FF000000"/>
        <rFont val="Calibri"/>
        <family val="2"/>
      </rPr>
      <t>ЮНИСЕФ</t>
    </r>
  </si>
  <si>
    <r>
      <rPr>
        <sz val="11"/>
        <color rgb="FF000000"/>
        <rFont val="Calibri"/>
        <family val="2"/>
      </rPr>
      <t>Детский фонд ООН</t>
    </r>
  </si>
  <si>
    <r>
      <rPr>
        <sz val="11"/>
        <color rgb="FF000000"/>
        <rFont val="Calibri"/>
        <family val="2"/>
      </rPr>
      <t>WASH</t>
    </r>
  </si>
  <si>
    <r>
      <rPr>
        <sz val="11"/>
        <color rgb="FF000000"/>
        <rFont val="Calibri"/>
        <family val="2"/>
      </rPr>
      <t>Вода, санитария и гигиена</t>
    </r>
  </si>
  <si>
    <r>
      <rPr>
        <sz val="11"/>
        <color rgb="FF000000"/>
        <rFont val="Calibri"/>
        <family val="2"/>
      </rPr>
      <t>Молодые ЛЖВ</t>
    </r>
  </si>
  <si>
    <r>
      <rPr>
        <sz val="11"/>
        <color rgb="FF000000"/>
        <rFont val="Calibri"/>
        <family val="2"/>
      </rPr>
      <t>Молодые люди, живущие с ВИЧ</t>
    </r>
  </si>
  <si>
    <r>
      <rPr>
        <sz val="11"/>
        <color rgb="FF000000"/>
        <rFont val="Calibri"/>
        <family val="2"/>
      </rPr>
      <t>Если в стране реализуется несколько программ сексуального образования, пользователям нужно решить, как будет применяться  SERAT: один раз, чтобы оценить все программы вместе, либо несколько раз, чтобы оценить каждую программу по отдельности. </t>
    </r>
    <r>
      <rPr>
        <sz val="11"/>
        <color rgb="FF000000"/>
        <rFont val="Calibri"/>
        <family val="2"/>
      </rPr>
      <t>Чтобы принять такое решение, нужно учесть следующее.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</si>
  <si>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Если анализа одной из таких программ недостаточно, снизить затраты и повысить их эффективность помогут следующие подходы:</t>
    </r>
  </si>
  <si>
    <r>
      <rPr>
        <sz val="11"/>
        <color rgb="FF000000"/>
        <rFont val="Calibri"/>
        <family val="2"/>
      </rPr>
      <t>Диаграммы в верхней части вкладок автоматически обновляются при ответе на каждый вопрос.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Для большинства ответов установлена цветовая кодировка, позволяющая выделить:</t>
    </r>
  </si>
  <si>
    <r>
      <rPr>
        <sz val="11"/>
        <color rgb="FF000000"/>
        <rFont val="Calibri"/>
        <family val="2"/>
      </rPr>
      <t>Такие диаграммы, обобщающие результаты по каждому подразделу, размещены в верхней части большинства вкладок (см. пример ниже).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Диаграммы позволяют сразу увидеть сильные стороны программы и аспекты, требующие улучшения, как на общем уровне, так и на уровне отдельного компонента/вкладки.</t>
    </r>
  </si>
  <si>
    <r>
      <rPr>
        <sz val="11"/>
        <color rgb="FF000000"/>
        <rFont val="Calibri"/>
        <family val="2"/>
      </rPr>
      <t>Для ответа на вопросы в каждой вкладке кликните по белой ячейке в колонке "Ответ".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большинстве случаев вам будет предложено выбрать ответ из списка в раскрывающемся меню (см. пример ниже).</t>
    </r>
    <r>
      <rPr>
        <sz val="11"/>
        <color rgb="FF000000"/>
        <rFont val="Calibri"/>
        <family val="2"/>
      </rPr>
      <t> </t>
    </r>
  </si>
  <si>
    <r>
      <rPr>
        <u/>
        <sz val="14"/>
        <color rgb="FF548DD4"/>
        <rFont val="Arial"/>
        <family val="2"/>
      </rPr>
      <t>Цель</t>
    </r>
  </si>
  <si>
    <r>
      <rPr>
        <b/>
        <sz val="16"/>
        <color rgb="FFC5192D"/>
        <rFont val="Arial"/>
        <family val="2"/>
      </rPr>
      <t>Содержание</t>
    </r>
  </si>
  <si>
    <r>
      <rPr>
        <u/>
        <sz val="14"/>
        <color rgb="FF548DD4"/>
        <rFont val="Arial"/>
        <family val="2"/>
      </rPr>
      <t>Сферы применения</t>
    </r>
  </si>
  <si>
    <r>
      <rPr>
        <u/>
        <sz val="14"/>
        <color rgb="FF548DD4"/>
        <rFont val="Arial"/>
        <family val="2"/>
      </rPr>
      <t>Графические функции</t>
    </r>
  </si>
  <si>
    <r>
      <rPr>
        <u/>
        <sz val="14"/>
        <color rgb="FF548DD4"/>
        <rFont val="Arial"/>
        <family val="2"/>
      </rPr>
      <t>Национальные показатели образования и общественного здравоохранения</t>
    </r>
  </si>
  <si>
    <r>
      <rPr>
        <u/>
        <sz val="14"/>
        <color rgb="FF548DD4"/>
        <rFont val="Arial"/>
        <family val="2"/>
      </rPr>
      <t>Список сокращений</t>
    </r>
  </si>
  <si>
    <r>
      <rPr>
        <u/>
        <sz val="14"/>
        <color rgb="FF548DD4"/>
        <rFont val="Arial"/>
        <family val="2"/>
      </rPr>
      <t>Кто должен пользоваться SERAT?</t>
    </r>
  </si>
  <si>
    <r>
      <rPr>
        <u/>
        <sz val="14"/>
        <color rgb="FF548DD4"/>
        <rFont val="Arial"/>
        <family val="2"/>
      </rPr>
      <t>Рекомендуемые шаги по использованию SERAT</t>
    </r>
  </si>
  <si>
    <r>
      <rPr>
        <u/>
        <sz val="14"/>
        <color rgb="FF548DD4"/>
        <rFont val="Arial"/>
        <family val="2"/>
      </rPr>
      <t>Обзор разделов сбора данных</t>
    </r>
  </si>
  <si>
    <r>
      <rPr>
        <u/>
        <sz val="14"/>
        <color rgb="FF548DD4"/>
        <rFont val="Arial"/>
        <family val="2"/>
      </rPr>
      <t>Как заполнять разделы</t>
    </r>
  </si>
  <si>
    <r>
      <rPr>
        <u/>
        <sz val="14"/>
        <color rgb="FF548DD4"/>
        <rFont val="Arial"/>
        <family val="2"/>
      </rPr>
      <t>Обзор результатов</t>
    </r>
  </si>
  <si>
    <r>
      <rPr>
        <u/>
        <sz val="14"/>
        <color rgb="FF548DD4"/>
        <rFont val="Arial"/>
        <family val="2"/>
      </rPr>
      <t>Составление отчета</t>
    </r>
  </si>
  <si>
    <r>
      <rPr>
        <u/>
        <sz val="14"/>
        <color rgb="FF548DD4"/>
        <rFont val="Arial"/>
        <family val="2"/>
      </rPr>
      <t>Советы</t>
    </r>
  </si>
  <si>
    <r>
      <rPr>
        <u/>
        <sz val="14"/>
        <color rgb="FF548DD4"/>
        <rFont val="Arial"/>
        <family val="2"/>
      </rPr>
      <t>Рекомендуемые источники</t>
    </r>
  </si>
  <si>
    <r>
      <rPr>
        <u/>
        <sz val="14"/>
        <color rgb="FF548DD4"/>
        <rFont val="Arial"/>
        <family val="2"/>
      </rPr>
      <t>Глоссарий</t>
    </r>
  </si>
  <si>
    <r>
      <rPr>
        <sz val="11"/>
        <color rgb="FF000000"/>
        <rFont val="Calibri"/>
        <family val="2"/>
      </rPr>
      <t>Даты заполнения SERAT</t>
    </r>
    <r>
      <rPr>
        <sz val="11"/>
        <color rgb="FF000000"/>
        <rFont val="Calibri"/>
        <family val="2"/>
      </rPr>
      <t xml:space="preserve">
</t>
    </r>
    <r>
      <rPr>
        <sz val="11"/>
        <color rgb="FF000000"/>
        <rFont val="Calibri"/>
        <family val="2"/>
      </rPr>
      <t>(даты начала и окончания процесса заполнения)</t>
    </r>
  </si>
  <si>
    <r>
      <rPr>
        <sz val="11"/>
        <color rgb="FF808080"/>
        <rFont val="Calibri"/>
        <family val="2"/>
      </rPr>
      <t>Дата окончания:</t>
    </r>
  </si>
  <si>
    <r>
      <rPr>
        <sz val="11"/>
        <color rgb="FF000000"/>
        <rFont val="Calibri"/>
        <family val="2"/>
      </rPr>
      <t>запрещают предоставление средств контрацепции лицам моложе определенного возраста без согласия родителей или опекунов?</t>
    </r>
  </si>
  <si>
    <r>
      <rPr>
        <sz val="11"/>
        <color rgb="FF000000"/>
        <rFont val="Calibri"/>
        <family val="2"/>
      </rPr>
      <t>запрещают предоставление средств контрацепции без согласия супруга?</t>
    </r>
  </si>
  <si>
    <r>
      <rPr>
        <sz val="11"/>
        <color rgb="FF000000"/>
        <rFont val="Calibri"/>
        <family val="2"/>
      </rPr>
      <t>устанавливают уголовную ответственность за половую связь между лицами одного пола?</t>
    </r>
  </si>
  <si>
    <r>
      <rPr>
        <sz val="11"/>
        <color rgb="FF000000"/>
        <rFont val="Calibri"/>
        <family val="2"/>
      </rPr>
      <t>устанавливают уголовную ответственность за половую связь по взаимному согласию между лицами, не достигшими определенного возраста?</t>
    </r>
  </si>
  <si>
    <r>
      <rPr>
        <sz val="11"/>
        <color rgb="FF000000"/>
        <rFont val="Calibri"/>
        <family val="2"/>
      </rPr>
      <t>запрещают проводить обследование на ВИЧ лиц моложе определенного возраста без согласия родителей или опекунов?</t>
    </r>
  </si>
  <si>
    <r>
      <rPr>
        <sz val="11"/>
        <color rgb="FF000000"/>
        <rFont val="Calibri"/>
        <family val="2"/>
      </rPr>
      <t>устанавливают для женщин более низкий минимальный возраст вступления в брак, чем для мужчин?</t>
    </r>
  </si>
  <si>
    <r>
      <rPr>
        <sz val="11"/>
        <color rgb="FF000000"/>
        <rFont val="Calibri"/>
        <family val="2"/>
      </rPr>
      <t>запрещают беременным, замужним или имеющим ребенка девушкам посещать школу?</t>
    </r>
  </si>
  <si>
    <r>
      <rPr>
        <sz val="11"/>
        <color rgb="FF000000"/>
        <rFont val="Calibri"/>
        <family val="2"/>
      </rPr>
      <t>устанавливают уголовную ответственность за гендерное насилие?</t>
    </r>
  </si>
  <si>
    <r>
      <rPr>
        <sz val="11"/>
        <color rgb="FF000000"/>
        <rFont val="Calibri"/>
        <family val="2"/>
      </rPr>
      <t>устанавливают уголовную ответственность за насилие в семье?</t>
    </r>
  </si>
  <si>
    <r>
      <rPr>
        <sz val="11"/>
        <color rgb="FF000000"/>
        <rFont val="Calibri"/>
        <family val="2"/>
      </rPr>
      <t>устанавливают уголовную ответственность за сексуальное насилие?</t>
    </r>
  </si>
  <si>
    <r>
      <rPr>
        <sz val="11"/>
        <color rgb="FF000000"/>
        <rFont val="Calibri"/>
        <family val="2"/>
      </rPr>
      <t>устанавливают возраст вступления в брак не менее 18 лет для женщин и мужчин?</t>
    </r>
  </si>
  <si>
    <r>
      <rPr>
        <sz val="11"/>
        <color rgb="FF000000"/>
        <rFont val="Calibri"/>
        <family val="2"/>
      </rPr>
      <t>защищают право беременных, замужних или воспитывающих ребенка девушек посещать школу?</t>
    </r>
  </si>
  <si>
    <r>
      <rPr>
        <sz val="11"/>
        <color rgb="FF000000"/>
        <rFont val="Calibri"/>
        <family val="2"/>
      </rPr>
      <t>признают право граждан на получение информации и образования по вопросам здоровья, в том числе сексуального и репродуктивного здоровья?</t>
    </r>
  </si>
  <si>
    <r>
      <rPr>
        <sz val="11"/>
        <color rgb="FF000000"/>
        <rFont val="Calibri"/>
        <family val="2"/>
      </rPr>
      <t>гарантируют право каждого человека самостоятельно принимать решения о том, сколько детей иметь, когда и через какие промежутки времени?</t>
    </r>
  </si>
  <si>
    <r>
      <rPr>
        <sz val="11"/>
        <color rgb="FF000000"/>
        <rFont val="Calibri"/>
        <family val="2"/>
      </rPr>
      <t>устанавливают уголовную ответственность за калечащие операции на женских половых органах?</t>
    </r>
  </si>
  <si>
    <r>
      <rPr>
        <sz val="11"/>
        <color rgb="FF000000"/>
        <rFont val="Calibri"/>
        <family val="2"/>
      </rPr>
      <t>устанавливают уголовную ответственность за насильственные действия сексуального характера в отношении несовершеннолетних?</t>
    </r>
  </si>
  <si>
    <r>
      <rPr>
        <sz val="11"/>
        <color rgb="FF000000"/>
        <rFont val="Calibri"/>
        <family val="2"/>
      </rPr>
      <t>запрещают телесные наказания в школе?</t>
    </r>
  </si>
  <si>
    <r>
      <rPr>
        <sz val="11"/>
        <color rgb="FF000000"/>
        <rFont val="Calibri"/>
        <family val="2"/>
      </rPr>
      <t>запрещают все виды дискриминации людей, живущих с ВИЧ?</t>
    </r>
  </si>
  <si>
    <r>
      <rPr>
        <sz val="11"/>
        <color rgb="FF000000"/>
        <rFont val="Calibri"/>
        <family val="2"/>
      </rPr>
      <t>запрещают все виды дискриминации по признаку сексуальной ориентации и гендерной идентичности?</t>
    </r>
  </si>
  <si>
    <r>
      <rPr>
        <sz val="11"/>
        <color rgb="FF000000"/>
        <rFont val="Calibri"/>
        <family val="2"/>
      </rPr>
      <t>устанавливают право на получение компенсации для молодых людей, чьи права человека были нарушены?</t>
    </r>
  </si>
  <si>
    <r>
      <rPr>
        <sz val="11"/>
        <color rgb="FF000000"/>
        <rFont val="Calibri"/>
        <family val="2"/>
      </rPr>
      <t>устанавливают уголовную ответственность за аборт при любых обстоятельствах, кроме экстренных, таких как спасение жизни женщины или сохранение ее физического или психического здоровья, в случае изнасилования/инцеста или внутриутробных нарушений развития плода?</t>
    </r>
  </si>
  <si>
    <r>
      <rPr>
        <sz val="11"/>
        <color rgb="FF000000"/>
        <rFont val="Calibri"/>
        <family val="2"/>
      </rPr>
      <t>ограничивают доступность каких-либо из имеющихся средств контрацепции?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</si>
  <si>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FFFFFF"/>
        <rFont val="Arial"/>
        <family val="2"/>
      </rPr>
      <t>Политика и стратегия в области образования</t>
    </r>
  </si>
  <si>
    <r>
      <rPr>
        <sz val="11"/>
        <color rgb="FF000000"/>
        <rFont val="Calibri"/>
        <family val="2"/>
      </rPr>
      <t>в службы охраны сексуального и репродуктивного здоровья?</t>
    </r>
  </si>
  <si>
    <r>
      <rPr>
        <sz val="11"/>
        <color rgb="FF000000"/>
        <rFont val="Calibri"/>
        <family val="2"/>
      </rPr>
      <t>в службы охраны психического здоровья?</t>
    </r>
  </si>
  <si>
    <r>
      <rPr>
        <sz val="11"/>
        <color rgb="FF000000"/>
        <rFont val="Calibri"/>
        <family val="2"/>
      </rPr>
      <t>в органы социальной защиты, юридические службы и правоохранительные органы?</t>
    </r>
  </si>
  <si>
    <r>
      <rPr>
        <i/>
        <sz val="11"/>
        <color rgb="FF000000"/>
        <rFont val="Calibri"/>
        <family val="2"/>
      </rPr>
      <t>Указать кол-во</t>
    </r>
  </si>
  <si>
    <r>
      <rPr>
        <i/>
        <sz val="11"/>
        <color rgb="FF000000"/>
        <rFont val="Calibri"/>
        <family val="2"/>
      </rPr>
      <t>Указать название (-ия) министерства (министерств)</t>
    </r>
  </si>
  <si>
    <r>
      <rPr>
        <sz val="18"/>
        <color rgb="FF000000"/>
        <rFont val="Calibri"/>
        <family val="2"/>
      </rPr>
      <t>Версия 3.0, пересмотренная в 2020 г.</t>
    </r>
  </si>
  <si>
    <r>
      <rPr>
        <sz val="11"/>
        <color rgb="FF000000"/>
        <rFont val="Calibri"/>
        <family val="2"/>
      </rPr>
      <t>Версия SERAT 3.0 была разработана в 2020 году на основе оригинальной версии SERAT 2012 года и обновленного Международного технического руководства по сексуальному образованию 2018 года.</t>
    </r>
  </si>
  <si>
    <r>
      <rPr>
        <sz val="11"/>
        <color rgb="FF000000"/>
        <rFont val="Calibri "/>
        <family val="2"/>
      </rPr>
      <t xml:space="preserve">проявлять уважение к различным видам семьи </t>
    </r>
    <r>
      <rPr>
        <i/>
        <sz val="10"/>
        <color rgb="FF000000"/>
        <rFont val="Calibri "/>
        <family val="2"/>
      </rPr>
      <t>(например, семья с двумя родителями, с одним родителем, семья, во главе которой остался ребенок или опекун, расширенная, нуклеарная и нетрадиционная семья)</t>
    </r>
  </si>
  <si>
    <r>
      <rPr>
        <sz val="11"/>
        <color rgb="FF000000"/>
        <rFont val="Calibri "/>
        <family val="2"/>
      </rPr>
      <t>распознавать типы насилия, возможные между родителями или романтическими партнерами</t>
    </r>
    <r>
      <rPr>
        <i/>
        <sz val="10"/>
        <color rgb="FF000000"/>
        <rFont val="Calibri "/>
        <family val="2"/>
      </rPr>
      <t xml:space="preserve"> (например, причинение физической боли, оскорбительные высказывания или принуждение партнера к чему-либо)</t>
    </r>
  </si>
  <si>
    <r>
      <rPr>
        <sz val="11"/>
        <color rgb="FF000000"/>
        <rFont val="Calibri "/>
        <family val="2"/>
      </rPr>
      <t xml:space="preserve">показать, как они будут реагировать, если чье-то прикосновение вызовет у них дискомфорт </t>
    </r>
    <r>
      <rPr>
        <i/>
        <sz val="10"/>
        <color rgb="FF000000"/>
        <rFont val="Calibri "/>
        <family val="2"/>
      </rPr>
      <t>(например, скажут «нет» или «уходи» и обратятся к взрослому, которому доверяют</t>
    </r>
    <r>
      <rPr>
        <sz val="10"/>
        <color rgb="FF000000"/>
        <rFont val="Calibri "/>
        <family val="2"/>
      </rPr>
      <t>)</t>
    </r>
  </si>
  <si>
    <r>
      <rPr>
        <sz val="11"/>
        <color rgb="FF000000"/>
        <rFont val="Calibri"/>
        <family val="2"/>
      </rPr>
      <t xml:space="preserve">Есть ли в программе темы, которые </t>
    </r>
    <r>
      <rPr>
        <b/>
        <sz val="11"/>
        <color rgb="FF000000"/>
        <rFont val="Calibri"/>
        <family val="2"/>
      </rPr>
      <t>не относятся</t>
    </r>
    <r>
      <rPr>
        <sz val="11"/>
        <color rgb="FF000000"/>
        <rFont val="Calibri"/>
        <family val="2"/>
      </rPr>
      <t xml:space="preserve"> к числу приоритетов общественного здравоохранения?</t>
    </r>
  </si>
  <si>
    <r>
      <rPr>
        <sz val="11"/>
        <color rgb="FF000000"/>
        <rFont val="Calibri"/>
        <family val="2"/>
      </rPr>
      <t xml:space="preserve">Отсутствуют ли в программе какие-либо темы, которые </t>
    </r>
    <r>
      <rPr>
        <b/>
        <sz val="11"/>
        <color rgb="FF000000"/>
        <rFont val="Calibri"/>
        <family val="2"/>
      </rPr>
      <t>являются</t>
    </r>
    <r>
      <rPr>
        <sz val="11"/>
        <color rgb="FF000000"/>
        <rFont val="Calibri"/>
        <family val="2"/>
      </rPr>
      <t xml:space="preserve"> приоритетами общественного здравоохранения?</t>
    </r>
  </si>
  <si>
    <r>
      <rPr>
        <sz val="11"/>
        <color rgb="FF808080"/>
        <rFont val="Calibri"/>
        <family val="2"/>
      </rPr>
      <t>Дата начала:</t>
    </r>
    <r>
      <rPr>
        <sz val="11"/>
        <color rgb="FF000000"/>
        <rFont val="Calibri"/>
        <family val="2"/>
      </rPr>
      <t xml:space="preserve"> </t>
    </r>
  </si>
  <si>
    <r>
      <rPr>
        <sz val="11"/>
        <color rgb="FF000000"/>
        <rFont val="Calibri"/>
        <family val="2"/>
      </rPr>
      <t>Для ЮНЕСКО представляет интерес то, как используют инструмент SERAT разные партнеры 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Мы будем рады, если вы напишете нам о своих планах применения SERAT.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Мы готовы ответить на вопросы об инструменте и процессе его заполнения и нам будет интересно узнать ваши результаты, чтобы лучше понять, каков статус комплексного сексуального образования в разных странах.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 xml:space="preserve">Пишите нам по адресу: </t>
    </r>
    <r>
      <rPr>
        <b/>
        <sz val="11"/>
        <color rgb="FF0077D4"/>
        <rFont val="Calibri"/>
        <family val="2"/>
      </rPr>
      <t xml:space="preserve">aids@unesco.org </t>
    </r>
  </si>
  <si>
    <r>
      <rPr>
        <b/>
        <sz val="11"/>
        <color rgb="FF000000"/>
        <rFont val="Calibri"/>
        <family val="2"/>
      </rPr>
      <t>Для использования SERAT внутри страны</t>
    </r>
    <r>
      <rPr>
        <sz val="11"/>
        <color rgb="FF000000"/>
        <rFont val="Calibri"/>
        <family val="2"/>
      </rPr>
      <t xml:space="preserve"> в процессе его заполнения должны принимать участие различные заинтересованные стороны.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Для координации процесса настоятельно рекомендуется привлечь стороннего эксперта в области комплексного сексуального образования.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Из опыта применения данного инструмента известно, что при таком подходе достигаются наиболее качественные результаты.</t>
    </r>
  </si>
  <si>
    <r>
      <rPr>
        <sz val="11"/>
        <color rgb="FF000000"/>
        <rFont val="Calibri"/>
        <family val="2"/>
      </rPr>
      <t>Темы и цели обучения, которые включены в содержание программы/учебного плана по сексуальному образованию для разных возрастных групп.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 xml:space="preserve">Тематические области отражают восемь основных понятий, содержащихся в версии </t>
    </r>
    <r>
      <rPr>
        <i/>
        <sz val="11"/>
        <color rgb="FF000000"/>
        <rFont val="Calibri"/>
        <family val="2"/>
      </rPr>
      <t>МТРСО</t>
    </r>
    <r>
      <rPr>
        <sz val="11"/>
        <color rgb="FF000000"/>
        <rFont val="Calibri"/>
        <family val="2"/>
      </rPr>
      <t xml:space="preserve"> 2018 года, и представляют собой сочетание целей обучения, сформулированных в виде знаний, установок и навыков.</t>
    </r>
    <r>
      <rPr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 xml:space="preserve">
</t>
    </r>
    <r>
      <rPr>
        <sz val="11"/>
        <color rgb="FF000000"/>
        <rFont val="Calibri"/>
        <family val="2"/>
      </rPr>
      <t xml:space="preserve">
</t>
    </r>
    <r>
      <rPr>
        <sz val="11"/>
        <color rgb="FF000000"/>
        <rFont val="Calibri"/>
        <family val="2"/>
      </rPr>
      <t>В инструменте четыре раздела "Содержание" для разных возрастных групп: 5 - 8 лет, 9 - 12 лет, 12 - 15 лет и 15 - 18+ лет.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Материал для второй и третьей возрастных групп (9 -12 лет и 12 -15 лет) частично совпадает -- это сделано намеренно, исходя из того, что в одном классе могут быть учащиеся разного возраста.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Последняя возрастная группа обозначена как 15-18+ лет, поскольку в средней школе бывают ученики старше 18 лет. Кроме того, предлагаемые темы и цели обучения могут использоваться на занятиях с более взрослыми учащимися в учреждениях высшего образования.</t>
    </r>
  </si>
  <si>
    <r>
      <rPr>
        <sz val="11"/>
        <color rgb="FF000000"/>
        <rFont val="Calibri"/>
        <family val="2"/>
      </rPr>
      <t>Часто после выбора ответа вам предложат дать дополнительные сведения в столбце «Комментарии».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Здесь следует указывать источники информации и пояснения к данному ответу.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 xml:space="preserve">Например, при заполнении вкладок </t>
    </r>
    <r>
      <rPr>
        <i/>
        <sz val="11"/>
        <color rgb="FF000000"/>
        <rFont val="Calibri"/>
        <family val="2"/>
      </rPr>
      <t>Содержание</t>
    </r>
    <r>
      <rPr>
        <sz val="11"/>
        <color rgb="FF000000"/>
        <rFont val="Calibri"/>
        <family val="2"/>
      </rPr>
      <t xml:space="preserve"> программа может попросить прокомментировать ответ, если в исходных документах по сексуальному образованию используются формулировки, не основанные на правозащитном подходе, или если какой-либо отдельный элемент очень подробно описан в программе либо упоминается лишь вкратце.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Обратите внимание, что этот столбец очень важен для понимания того, почему был выбран ответ «да», «отчасти», «нет» или «неприменимо».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Такие дополнительные сведения позволят составить подробный и содержательный итоговый отчет и дать полезные рекомендации для дальнейшей работы.</t>
    </r>
  </si>
  <si>
    <r>
      <rPr>
        <u/>
        <sz val="10"/>
        <color rgb="FF548DD4"/>
        <rFont val="Calibri"/>
        <family val="2"/>
      </rPr>
      <t>It’s All One Curriculum, 2011 г.</t>
    </r>
  </si>
  <si>
    <r>
      <rPr>
        <u/>
        <sz val="10"/>
        <color rgb="FF548DD4"/>
        <rFont val="Calibri"/>
        <family val="2"/>
      </rPr>
      <t>Инструмент Inside &amp; Out, 2012</t>
    </r>
  </si>
  <si>
    <r>
      <rPr>
        <i/>
        <sz val="11"/>
        <color rgb="FF000000"/>
        <rFont val="Calibri"/>
        <family val="2"/>
      </rPr>
      <t xml:space="preserve">Большинство терминов и определений в этом глоссарии взяты из </t>
    </r>
    <r>
      <rPr>
        <i/>
        <sz val="10"/>
        <color rgb="FF000000"/>
        <rFont val="Calibri"/>
        <family val="2"/>
      </rPr>
      <t>Международного технического руководства по сексуальному образованию, 2018 г.</t>
    </r>
  </si>
  <si>
    <r>
      <rPr>
        <b/>
        <sz val="11"/>
        <color rgb="FF000000"/>
        <rFont val="Calibri"/>
        <family val="2"/>
      </rPr>
      <t xml:space="preserve">Подросток </t>
    </r>
    <r>
      <rPr>
        <sz val="11"/>
        <color rgb="FF000000"/>
        <rFont val="Calibri"/>
        <family val="2"/>
      </rPr>
      <t>-- согласно определению ООН, человек в возрасте от 10 до 19 лет.</t>
    </r>
  </si>
  <si>
    <r>
      <rPr>
        <b/>
        <sz val="11"/>
        <color rgb="FF000000"/>
        <rFont val="Calibri"/>
        <family val="2"/>
      </rPr>
      <t>Бисексуал</t>
    </r>
    <r>
      <rPr>
        <sz val="11"/>
        <color rgb="FF000000"/>
        <rFont val="Calibri"/>
        <family val="2"/>
      </rPr>
      <t xml:space="preserve"> -- человек, испытывающий влечение к людям разных полов.</t>
    </r>
  </si>
  <si>
    <r>
      <rPr>
        <b/>
        <sz val="11"/>
        <color rgb="FF000000"/>
        <rFont val="Calibri"/>
        <family val="2"/>
      </rPr>
      <t>Буллинг (травля)</t>
    </r>
    <r>
      <rPr>
        <sz val="11"/>
        <color rgb="FF000000"/>
        <rFont val="Calibri"/>
        <family val="2"/>
      </rPr>
      <t xml:space="preserve"> -- периодически повторяющееся поведение, при котором человеку намеренно причиняется вред или дискомфорт посредством физического контакта, словесных атак или психологических манипуляций.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Буллинг предполагает дисбаланс власти.</t>
    </r>
  </si>
  <si>
    <r>
      <rPr>
        <b/>
        <sz val="11"/>
        <color rgb="FF000000"/>
        <rFont val="Calibri"/>
        <family val="2"/>
      </rPr>
      <t>Ребенок</t>
    </r>
    <r>
      <rPr>
        <sz val="11"/>
        <color rgb="FF000000"/>
        <rFont val="Calibri"/>
        <family val="2"/>
      </rPr>
      <t xml:space="preserve"> -- согласно определению ООН, человек в  возрасте до 18 лет.</t>
    </r>
  </si>
  <si>
    <r>
      <rPr>
        <b/>
        <sz val="11"/>
        <color rgb="FF000000"/>
        <rFont val="Calibri"/>
        <family val="2"/>
      </rPr>
      <t>Принуждение</t>
    </r>
    <r>
      <rPr>
        <sz val="11"/>
        <color rgb="FF000000"/>
        <rFont val="Calibri"/>
        <family val="2"/>
      </rPr>
      <t xml:space="preserve"> -- применение силы или угроз с целью заставить человека что-либо сделать.</t>
    </r>
  </si>
  <si>
    <r>
      <rPr>
        <b/>
        <sz val="11"/>
        <color rgb="FF000000"/>
        <rFont val="Calibri"/>
        <family val="2"/>
      </rPr>
      <t xml:space="preserve">Учебная программа </t>
    </r>
    <r>
      <rPr>
        <sz val="11"/>
        <color rgb="FF000000"/>
        <rFont val="Calibri"/>
        <family val="2"/>
      </rPr>
      <t>определяет, какие знания и умения и насколько хорошо должны усвоить учащиеся разных возрастов, и содержит указания относительно методов преподавания.</t>
    </r>
  </si>
  <si>
    <r>
      <rPr>
        <b/>
        <sz val="11"/>
        <color rgb="FF000000"/>
        <rFont val="Calibri"/>
        <family val="2"/>
      </rPr>
      <t>Кибербуллинг</t>
    </r>
    <r>
      <rPr>
        <sz val="11"/>
        <color rgb="FF000000"/>
        <rFont val="Calibri"/>
        <family val="2"/>
      </rPr>
      <t xml:space="preserve"> -- использование электронной связи с целью буллинга, как правило, путем отправки сообщений пугающего или угрожающего характера.</t>
    </r>
  </si>
  <si>
    <r>
      <rPr>
        <b/>
        <sz val="11"/>
        <color rgb="FF000000"/>
        <rFont val="Calibri"/>
        <family val="2"/>
      </rPr>
      <t>Дискриминация</t>
    </r>
    <r>
      <rPr>
        <sz val="11"/>
        <color rgb="FF000000"/>
        <rFont val="Calibri"/>
        <family val="2"/>
      </rPr>
      <t xml:space="preserve"> -- несправедливое обращение или необоснованное отличие в обращении с человеком по признаку расы, пола, религии, национальности, этнической принадлежности, сексуальной ориентации, инвалидности, возраста, языка, социального происхождения или иного статуса.</t>
    </r>
  </si>
  <si>
    <r>
      <rPr>
        <b/>
        <sz val="11"/>
        <color rgb="FF000000"/>
        <rFont val="Calibri"/>
        <family val="2"/>
      </rPr>
      <t>Равенство</t>
    </r>
    <r>
      <rPr>
        <sz val="11"/>
        <color rgb="FF000000"/>
        <rFont val="Calibri"/>
        <family val="2"/>
      </rPr>
      <t xml:space="preserve"> -- справедливое и беспристрастное обращение с человеком, в том числе равное либо дифференцированное обращение с целью устранения дисбаланса в части прав, преимуществ, обязательств и возможностей.</t>
    </r>
  </si>
  <si>
    <r>
      <rPr>
        <b/>
        <sz val="11"/>
        <color rgb="FF000000"/>
        <rFont val="Calibri"/>
        <family val="2"/>
      </rPr>
      <t>Гей</t>
    </r>
    <r>
      <rPr>
        <sz val="11"/>
        <color rgb="FF000000"/>
        <rFont val="Calibri"/>
        <family val="2"/>
      </rPr>
      <t xml:space="preserve"> -- человек, который испытывает влечение в первую очередь к лицам своего пола и (или) вступает в отношения главным образом с лицами своего пола.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Этот термин применяется обычно к мужчинам, но им описывают себя и некоторые женщины.</t>
    </r>
  </si>
  <si>
    <r>
      <rPr>
        <b/>
        <sz val="11"/>
        <color rgb="FF000000"/>
        <rFont val="Calibri"/>
        <family val="2"/>
      </rPr>
      <t>Гендер</t>
    </r>
    <r>
      <rPr>
        <sz val="11"/>
        <color rgb="FF000000"/>
        <rFont val="Calibri"/>
        <family val="2"/>
      </rPr>
      <t xml:space="preserve"> обозначает социальные характеристики и возможности, которые ассоциируются со статусом мужчины или женщины, и взаимоотношения между женщинами и мужчинами, девочками и мальчиками, а также отношения между женщинами и отношения между мужчинами.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Эти характеристики, возможности и отношения социально детерминированы и усваиваются людьми в процессе социализации.</t>
    </r>
  </si>
  <si>
    <r>
      <rPr>
        <b/>
        <sz val="11"/>
        <color rgb="FF000000"/>
        <rFont val="Calibri"/>
        <family val="2"/>
      </rPr>
      <t>Гендерные нормы или роли</t>
    </r>
    <r>
      <rPr>
        <sz val="11"/>
        <color rgb="FF000000"/>
        <rFont val="Calibri"/>
        <family val="2"/>
      </rPr>
      <t>. Гендерные характеристики, возможности и взаимоотношения между женщинами и мужчинами, мальчиками и девочками и другими гендерными идентичностями варьируются в разных обществах, могут меняться с течением времени и формируются в процессе социализации путем усвоения ожидаемых, допустимых или поощряемых в данной культуре поведенческих установок относительно того, как следует поступать и какими следует быть представителям того или иного гендера.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Жесткие и дискриминационные гендерные концепции порождают неравенство и вредные  практики, в защиту которых обычно приводят доводы из области традиций, культуры, религии или суеверий.</t>
    </r>
  </si>
  <si>
    <r>
      <rPr>
        <b/>
        <sz val="11"/>
        <color rgb="FF000000"/>
        <rFont val="Calibri"/>
        <family val="2"/>
      </rPr>
      <t>Гендерное выражение</t>
    </r>
    <r>
      <rPr>
        <sz val="11"/>
        <color rgb="FF000000"/>
        <rFont val="Calibri"/>
        <family val="2"/>
      </rPr>
      <t xml:space="preserve"> -- то, как человек транслирует свой гендер окружающему миру, например, через свое имя, одежду, манеру ходить, говорить и общаться, через свои социальные роли и поведение в целом.</t>
    </r>
  </si>
  <si>
    <r>
      <rPr>
        <b/>
        <sz val="11"/>
        <color rgb="FF000000"/>
        <rFont val="Calibri"/>
        <family val="2"/>
      </rPr>
      <t xml:space="preserve">Гендерная идентичность </t>
    </r>
    <r>
      <rPr>
        <sz val="11"/>
        <color rgb="FF000000"/>
        <rFont val="Calibri"/>
        <family val="2"/>
      </rPr>
      <t>-- глубоко внутреннее и индивидуальное переживание человеком своего гендера, которое может совпадать или не совпадать с полом, зарегистрированным при рождении.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это понятие входит восприятие собственного тела, включая (в случае свободного выбора) стремление к изменению его внешнего вида или функций (медицинским, хирургическим или иным способом).</t>
    </r>
  </si>
  <si>
    <r>
      <rPr>
        <b/>
        <sz val="11"/>
        <color rgb="FF000000"/>
        <rFont val="Calibri"/>
        <family val="2"/>
      </rPr>
      <t xml:space="preserve">Гендерная вариативность </t>
    </r>
    <r>
      <rPr>
        <sz val="11"/>
        <color rgb="FF000000"/>
        <rFont val="Calibri"/>
        <family val="2"/>
      </rPr>
      <t>-- виды гендерного выражения, не совпадающие с выражениями, ожидаемыми от пола, зарегистрированного при рождении.</t>
    </r>
  </si>
  <si>
    <r>
      <rPr>
        <b/>
        <sz val="11"/>
        <color rgb="FF000000"/>
        <rFont val="Calibri"/>
        <family val="2"/>
      </rPr>
      <t>Гендерное насилие</t>
    </r>
    <r>
      <rPr>
        <sz val="11"/>
        <color rgb="FF000000"/>
        <rFont val="Calibri"/>
        <family val="2"/>
      </rPr>
      <t xml:space="preserve"> -- насилие, совершаемое в отношении человека на основании гендерной дискриминации, гендерно-ролевых ожиданий и (или) гендерных стереотипов либо из-за гендерно-обусловленных различий в обладании властью. Такое насилие приводит или способно привести к физическому, сексуальному или психологическому ущербу или страданиям.</t>
    </r>
  </si>
  <si>
    <r>
      <rPr>
        <b/>
        <sz val="11"/>
        <color rgb="FF000000"/>
        <rFont val="Calibri"/>
        <family val="2"/>
      </rPr>
      <t>Сексуальные домогательства</t>
    </r>
    <r>
      <rPr>
        <sz val="11"/>
        <color rgb="FF000000"/>
        <rFont val="Calibri"/>
        <family val="2"/>
      </rPr>
      <t xml:space="preserve"> -- неуместное и нежелательное поведение, которое, по обоснованным предположениям, является оскорбительным или унизительным для другого лица. 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Сексуальные домогательства могут осуществляться при помощи слов, жестов или действий, способных вызывать у другого человека раздражение, тревогу, чувство обиды, унижения, страха, обесценивания своей личности или смущения, либо которые создают вокруг человека пугающую, враждебную или агрессивную среду.</t>
    </r>
  </si>
  <si>
    <r>
      <rPr>
        <b/>
        <sz val="11"/>
        <color rgb="FF000000"/>
        <rFont val="Calibri"/>
        <family val="2"/>
      </rPr>
      <t xml:space="preserve">Гетеронормативность </t>
    </r>
    <r>
      <rPr>
        <sz val="11"/>
        <color rgb="FF000000"/>
        <rFont val="Calibri"/>
        <family val="2"/>
      </rPr>
      <t>-- убеждение, что гетеросексуальность является единственно нормальной или базовой сексуальной ориентацией.</t>
    </r>
  </si>
  <si>
    <r>
      <rPr>
        <b/>
        <sz val="11"/>
        <color rgb="FF000000"/>
        <rFont val="Calibri"/>
        <family val="2"/>
      </rPr>
      <t>Гомофобия</t>
    </r>
    <r>
      <rPr>
        <sz val="11"/>
        <color rgb="FF000000"/>
        <rFont val="Calibri"/>
        <family val="2"/>
      </rPr>
      <t xml:space="preserve"> -- страх, дискомфорт, нетерпимость или ненависть в отношении  гомосексуальности и в отношении людей на основе их реальной или предполагаемой сексуальной ориентации.</t>
    </r>
  </si>
  <si>
    <r>
      <rPr>
        <b/>
        <sz val="11"/>
        <color rgb="FF000000"/>
        <rFont val="Calibri"/>
        <family val="2"/>
      </rPr>
      <t>Гомофобное насилие</t>
    </r>
    <r>
      <rPr>
        <sz val="11"/>
        <color rgb="FF000000"/>
        <rFont val="Calibri"/>
        <family val="2"/>
      </rPr>
      <t xml:space="preserve"> -- вид гендерного насилия на основе фактической или предполагаемой сексуальной ориентации.</t>
    </r>
  </si>
  <si>
    <r>
      <rPr>
        <b/>
        <sz val="11"/>
        <color rgb="FF000000"/>
        <rFont val="Calibri"/>
        <family val="2"/>
      </rPr>
      <t xml:space="preserve">Гомосексуал </t>
    </r>
    <r>
      <rPr>
        <sz val="11"/>
        <color rgb="FF000000"/>
        <rFont val="Calibri"/>
        <family val="2"/>
      </rPr>
      <t>-- человек, испытывающий физическое, эмоциональное и (или) сексуальное влечение к людям своего пола.</t>
    </r>
  </si>
  <si>
    <r>
      <rPr>
        <b/>
        <sz val="11"/>
        <color rgb="FF000000"/>
        <rFont val="Calibri"/>
        <family val="2"/>
      </rPr>
      <t>Права человека</t>
    </r>
    <r>
      <rPr>
        <b/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-- неотъемлемое достояние всех людей, без какого бы то ни было различия на основании расы, пола, национальности, этнической принадлежности, языка, религии и любого иного статуса.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Права человека включают право на жизнь и свободу, свободу от рабства и пыток, свободу убеждений и их свободное выражение, право на труд и образование и многие другие.</t>
    </r>
    <r>
      <rPr>
        <sz val="11"/>
        <color rgb="FF000000"/>
        <rFont val="Calibri"/>
        <family val="2"/>
      </rPr>
      <t xml:space="preserve">  </t>
    </r>
    <r>
      <rPr>
        <sz val="11"/>
        <color rgb="FF000000"/>
        <rFont val="Calibri"/>
        <family val="2"/>
      </rPr>
      <t>Этими правами должны обладать все люди без какой-либо дискриминации.</t>
    </r>
  </si>
  <si>
    <r>
      <rPr>
        <b/>
        <sz val="11"/>
        <color rgb="FF000000"/>
        <rFont val="Calibri"/>
        <family val="2"/>
      </rPr>
      <t xml:space="preserve">Инклюзивное образование </t>
    </r>
    <r>
      <rPr>
        <sz val="11"/>
        <color rgb="FF000000"/>
        <rFont val="Calibri"/>
        <family val="2"/>
      </rPr>
      <t>-- процесс укрепления потенциала системы образования с целью охвата образованием всех без исключения учащихся.</t>
    </r>
  </si>
  <si>
    <r>
      <rPr>
        <b/>
        <sz val="11"/>
        <color rgb="FF000000"/>
        <rFont val="Calibri"/>
        <family val="2"/>
      </rPr>
      <t>Информированное согласие</t>
    </r>
    <r>
      <rPr>
        <sz val="11"/>
        <color rgb="FF000000"/>
        <rFont val="Calibri"/>
        <family val="2"/>
      </rPr>
      <t xml:space="preserve"> -- процесс получения добровольного согласия на участие в исследовании или каком-либо виде деятельности.</t>
    </r>
  </si>
  <si>
    <r>
      <rPr>
        <b/>
        <sz val="11"/>
        <color rgb="FF000000"/>
        <rFont val="Calibri"/>
        <family val="2"/>
      </rPr>
      <t xml:space="preserve">Интерсекс (интерсексуал) </t>
    </r>
    <r>
      <rPr>
        <sz val="11"/>
        <color rgb="FF000000"/>
        <rFont val="Calibri"/>
        <family val="2"/>
      </rPr>
      <t>-- человек, родившийся с половыми признаками (включая гениталии, гонады и хромосомный набор), которые не соответствуют бинарным представлениям о мужском или женском теле.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«Интерсекс» -- это общий термин, используемый для обозначения широкого спектра естественных проявлений биологического разнообразия.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некоторых случаях признаки интерсексуальности обнаруживаются при рождении ребенка, тогда как в других они не проявляются до полового созревания.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Некоторые вариации хромосомной интерсексуальности могут вообще не проявляться внешне.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Понятие "интерсекс" относится к характеристикам биологического пола и не имеет отношения к сексуальной ориентации и гендерной идентичности.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Интерсекс может быть гетеросексуалом, гомосексуалом, лесбиянкой или бисексуалом и может идентифицировать себя как женщина, как мужчина, как женщина и мужчина одновременно, либо ни как женщина и ни как мужчина.</t>
    </r>
  </si>
  <si>
    <r>
      <rPr>
        <b/>
        <sz val="11"/>
        <color rgb="FF000000"/>
        <rFont val="Calibri"/>
        <family val="2"/>
      </rPr>
      <t>Ключевые группы населения</t>
    </r>
    <r>
      <rPr>
        <sz val="11"/>
        <color rgb="FF000000"/>
        <rFont val="Calibri"/>
        <family val="2"/>
      </rPr>
      <t>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ЮНЭЙДС рассматривает мужчин-гомосексуалов и других мужчин, имеющих половые отношения с мужчинами, работников секс-бизнеса, трансгендерных лиц, людей, употребляющих инъекционные наркотики, а также заключенных и лиц, содержащихся под стражей в качестве пяти основных ключевых групп населения, которые особенно уязвимы к ВИЧ и зачастую не имеют адекватного доступа к услугам.</t>
    </r>
  </si>
  <si>
    <r>
      <rPr>
        <b/>
        <sz val="11"/>
        <color rgb="FF000000"/>
        <rFont val="Calibri"/>
        <family val="2"/>
      </rPr>
      <t xml:space="preserve">Лесбиянка </t>
    </r>
    <r>
      <rPr>
        <sz val="11"/>
        <color rgb="FF000000"/>
        <rFont val="Calibri"/>
        <family val="2"/>
      </rPr>
      <t>-- женщина, для которой характерны физическое, эмоциональное и (или) сексуальное влечение в первую очередь к женщинам и способность вступать в близкие отношения прежде всего с женщинами.</t>
    </r>
  </si>
  <si>
    <r>
      <rPr>
        <b/>
        <sz val="11"/>
        <color rgb="FF000000"/>
        <rFont val="Calibri"/>
        <family val="2"/>
      </rPr>
      <t>Педагогика</t>
    </r>
    <r>
      <rPr>
        <sz val="11"/>
        <color rgb="FF000000"/>
        <rFont val="Calibri"/>
        <family val="2"/>
      </rPr>
      <t xml:space="preserve"> -- способ представления учащимся образовательного контента, в том числе с использованием разнообразных методик, учитывающих индивидуальные различия в способах усвоения материала и помогающих разным детям активно взаимодействовать с изучаемым материалом и более эффективно его усваивать.</t>
    </r>
  </si>
  <si>
    <r>
      <rPr>
        <b/>
        <sz val="11"/>
        <color rgb="FF000000"/>
        <rFont val="Calibri"/>
        <family val="2"/>
      </rPr>
      <t>Репродуктивное здоровье</t>
    </r>
    <r>
      <rPr>
        <sz val="11"/>
        <color rgb="FF000000"/>
        <rFont val="Calibri"/>
        <family val="2"/>
      </rPr>
      <t xml:space="preserve"> -- состояние полного физического, психического и социального благополучия во всех сферах, касающихся репродуктивной системы, а не только отсутствие болезней или недугов, связанных с репродукцией.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Репродуктивное здоровье касается репродуктивных процессов, функций и систем на всех этапах жизни и подразумевает, что люди могут вести безопасную и приносящую удовлетворение половую жизнь, способны к деторождению и свободны в принятии решений о том, когда и как часто это делать.</t>
    </r>
  </si>
  <si>
    <r>
      <rPr>
        <b/>
        <sz val="11"/>
        <color rgb="FF000000"/>
        <rFont val="Calibri"/>
        <family val="2"/>
      </rPr>
      <t xml:space="preserve">Репродуктивные права </t>
    </r>
    <r>
      <rPr>
        <sz val="11"/>
        <color rgb="FF000000"/>
        <rFont val="Calibri"/>
        <family val="2"/>
      </rPr>
      <t>являются частью прав человека, признанных национальными законами, международными документами о правах  человека и другими консенсусными документами, и включают фундаментальное право всех пар и отдельных лиц свободно и ответственно решать, сколько детей они хотят иметь, когда и через какие промежутки времени, и получать необходимые для этого информацию, образование и средства, а также право на наивысший достижимый уровень сексуального и репродуктивного здоровья.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К репродуктивным правам также относится право принимать решения о деторождении в условиях свободы от дискриминации, принуждения и насилия, как это указано в документах о правах человека.</t>
    </r>
  </si>
  <si>
    <r>
      <rPr>
        <b/>
        <sz val="11"/>
        <color rgb="FF000000"/>
        <rFont val="Calibri"/>
        <family val="2"/>
      </rPr>
      <t>Гендерное насилие в школьной среде</t>
    </r>
    <r>
      <rPr>
        <sz val="11"/>
        <color rgb="FF000000"/>
        <rFont val="Calibri"/>
        <family val="2"/>
      </rPr>
      <t xml:space="preserve"> -- угрозы или акты сексуального, физического или психологического насилия, имеющие место в школе и вокруг школы, совершаемые под влиянием гендерных норм и стереотипов и обусловленные неравенством в обладании властью.</t>
    </r>
  </si>
  <si>
    <r>
      <rPr>
        <b/>
        <sz val="11"/>
        <color rgb="FF000000"/>
        <rFont val="Calibri"/>
        <family val="2"/>
      </rPr>
      <t>Пол</t>
    </r>
    <r>
      <rPr>
        <sz val="11"/>
        <color rgb="FF000000"/>
        <rFont val="Calibri"/>
        <family val="2"/>
      </rPr>
      <t xml:space="preserve"> -- биологические и физиологические характеристики (генетические, эндокринные и анатомические), используемые для отнесения людей к категории мужского или женского населения (см. также определение интерсексуальности).</t>
    </r>
  </si>
  <si>
    <r>
      <rPr>
        <b/>
        <sz val="11"/>
        <color rgb="FF000000"/>
        <rFont val="Calibri"/>
        <family val="2"/>
      </rPr>
      <t>Сексуальное здоровье</t>
    </r>
    <r>
      <rPr>
        <sz val="11"/>
        <color rgb="FF000000"/>
        <rFont val="Calibri"/>
        <family val="2"/>
      </rPr>
      <t xml:space="preserve"> -- состояние физического, эмоционального, умственного и социального благополучия в отношении сексуальности, а  не просто отсутствие болезни, дисфункции или немощи.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Сексуальное здоровье предполагает позитивный и уважительный подход к сексуальности и сексуальным отношениям, а также возможность получать приятный и безопасный сексуальный опыт в условиях отсутствия принуждения, дискриминации и насилия.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Для достижения и сохранения сексуального здоровья необходимы уважение, защита и соблюдение сексуальных прав всех лиц.</t>
    </r>
  </si>
  <si>
    <r>
      <rPr>
        <b/>
        <sz val="11"/>
        <color rgb="FF000000"/>
        <rFont val="Calibri"/>
        <family val="2"/>
      </rPr>
      <t>Сексуальная ориентация</t>
    </r>
    <r>
      <rPr>
        <sz val="11"/>
        <color rgb="FF000000"/>
        <rFont val="Calibri"/>
        <family val="2"/>
      </rPr>
      <t xml:space="preserve">-- способность каждого человека испытывать глубокое эмоциональное, романтическое и сексуальное влечение к людям другого пола (гетеросексуальное) или одного с собой пола (гомосексуальное), или к людям разных полов (бисексуальное или пансексуальное). </t>
    </r>
  </si>
  <si>
    <r>
      <rPr>
        <b/>
        <sz val="11"/>
        <color rgb="FF000000"/>
        <rFont val="Calibri"/>
        <family val="2"/>
      </rPr>
      <t>Социальные нормы</t>
    </r>
    <r>
      <rPr>
        <sz val="11"/>
        <color rgb="FF000000"/>
        <rFont val="Calibri"/>
        <family val="2"/>
      </rPr>
      <t xml:space="preserve"> -- поведенческие правила и нормы, определяющие, какие поступки считают типичными или адекватными представители той или иной социальной группы.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Социальные нормы группы действуют в определенном социальном контексте.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Человек, входящий в группу, предпочитает в соответствующем контексте следовать правилу, если считает, что этому правилу следует достаточно большая часть группы (эмпирические ожидания) и что другие члены группы ожидают соблюдения этого правила и могут наказать за его несоблюдение (нормативные ожидания).</t>
    </r>
  </si>
  <si>
    <r>
      <rPr>
        <b/>
        <sz val="11"/>
        <color rgb="FF000000"/>
        <rFont val="Calibri"/>
        <family val="2"/>
      </rPr>
      <t>Стигма</t>
    </r>
    <r>
      <rPr>
        <sz val="11"/>
        <color rgb="FF000000"/>
        <rFont val="Calibri"/>
        <family val="2"/>
      </rPr>
      <t xml:space="preserve"> -- мнения или суждения отдельных лиц или общества в целом, которые негативно отражаются на каком-либо человеке или группе людей.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Результатом действий, продиктованных стигматизацией, является дискриминация.</t>
    </r>
  </si>
  <si>
    <r>
      <rPr>
        <b/>
        <sz val="11"/>
        <color rgb="FF000000"/>
        <rFont val="Calibri"/>
        <family val="2"/>
      </rPr>
      <t>Трансгендер</t>
    </r>
    <r>
      <rPr>
        <sz val="11"/>
        <color rgb="FF000000"/>
        <rFont val="Calibri"/>
        <family val="2"/>
      </rPr>
      <t xml:space="preserve"> -- человек, чье внутреннее ощущение собственного гендера (гендерная идентичность) отличается от пола, зарегистрированного при рождении.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Трансгендеры могут быть гетеросексуалами, гомосексуалами или бисексуалами.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Трансгендер может идентифицировать себя как мужчина или женщина, как альтернативный гендер, как сочетание гендеров или как ни один из гендеров.</t>
    </r>
  </si>
  <si>
    <r>
      <rPr>
        <b/>
        <sz val="11"/>
        <color rgb="FF000000"/>
        <rFont val="Calibri"/>
        <family val="2"/>
      </rPr>
      <t>Транссексуал</t>
    </r>
    <r>
      <rPr>
        <sz val="11"/>
        <color rgb="FF000000"/>
        <rFont val="Calibri"/>
        <family val="2"/>
      </rPr>
      <t>.</t>
    </r>
    <r>
      <rPr>
        <sz val="11"/>
        <color rgb="FF000000"/>
        <rFont val="Calibri"/>
        <family val="2"/>
      </rPr>
      <t>Термин «транссексуал» иногда используется для обозначения трансгендера, который прошел или хочет пройти медицинские процедуры (которые могут включать хирургическое и гормональное лечение), чтобы привести свое тело в большее соответствие со своей гендерной идентичностью.</t>
    </r>
  </si>
  <si>
    <r>
      <rPr>
        <b/>
        <sz val="11"/>
        <color rgb="FF000000"/>
        <rFont val="Calibri"/>
        <family val="2"/>
      </rPr>
      <t>Трансфобия</t>
    </r>
    <r>
      <rPr>
        <sz val="11"/>
        <color rgb="FF000000"/>
        <rFont val="Calibri"/>
        <family val="2"/>
      </rPr>
      <t xml:space="preserve"> -- страх, дискомфорт, нетерпимость или ненависть в отношении транссексуалов.</t>
    </r>
  </si>
  <si>
    <r>
      <rPr>
        <b/>
        <sz val="11"/>
        <color rgb="FF000000"/>
        <rFont val="Calibri"/>
        <family val="2"/>
      </rPr>
      <t>Трансфобное насилие</t>
    </r>
    <r>
      <rPr>
        <sz val="11"/>
        <color rgb="FF000000"/>
        <rFont val="Calibri"/>
        <family val="2"/>
      </rPr>
      <t xml:space="preserve"> -- вид гендерного насилия по признаку фактической или предполагаемой гендерной идентичности.</t>
    </r>
  </si>
  <si>
    <r>
      <rPr>
        <b/>
        <sz val="11"/>
        <color rgb="FF000000"/>
        <rFont val="Calibri"/>
        <family val="2"/>
      </rPr>
      <t>Насилие</t>
    </r>
    <r>
      <rPr>
        <sz val="11"/>
        <color rgb="FF000000"/>
        <rFont val="Calibri"/>
        <family val="2"/>
      </rPr>
      <t xml:space="preserve"> -- любое действие, явное или символическое, которое причиняет или может причинить физический, сексуальный или психологический вред.</t>
    </r>
  </si>
  <si>
    <r>
      <rPr>
        <b/>
        <sz val="11"/>
        <color rgb="FF000000"/>
        <rFont val="Calibri"/>
        <family val="2"/>
      </rPr>
      <t>Молодой человек</t>
    </r>
    <r>
      <rPr>
        <sz val="11"/>
        <color rgb="FF000000"/>
        <rFont val="Calibri"/>
        <family val="2"/>
      </rPr>
      <t>. В соответствии с определением ООН, человек в возрасте от 10 до 24 лет.</t>
    </r>
  </si>
  <si>
    <r>
      <rPr>
        <b/>
        <sz val="11"/>
        <color rgb="FF000000"/>
        <rFont val="Calibri"/>
        <family val="2"/>
      </rPr>
      <t>Молодежь</t>
    </r>
    <r>
      <rPr>
        <sz val="11"/>
        <color rgb="FF000000"/>
        <rFont val="Calibri"/>
        <family val="2"/>
      </rPr>
      <t>. В соответствии с определением ООН, люди в возрасте от 15 до 24 лет.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ООН использует этот возрастной диапазон для целей статистического учета, но при этом признает национальные и региональные определения понятия "молодежь".</t>
    </r>
  </si>
  <si>
    <r>
      <rPr>
        <b/>
        <i/>
        <sz val="11"/>
        <color rgb="FF000000"/>
        <rFont val="Calibri"/>
        <family val="2"/>
      </rPr>
      <t>Отдельные программы для начальной и средней школы: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Как правило, такие программы следует рассматривать вместе в рамках одного анализа SERAT, особенно если их разрабатывал один и тот же коллектив или отдел и если они аналогичны с точки зрения ресурсов, подготовки преподавателей, нормативно-правовой базы, мониторинга и оценки и т. д.</t>
    </r>
  </si>
  <si>
    <r>
      <rPr>
        <b/>
        <i/>
        <sz val="11"/>
        <color rgb="FF000000"/>
        <rFont val="Calibri"/>
        <family val="2"/>
      </rPr>
      <t>Отдельные программы для школьного и внешкольного сексуального образования: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Поскольку SERAT предназначен именно для оценки школьных программ, в него не следует включать анализ внешкольных мероприятий, кроме случаев, когда они тесно связаны со школьной программой и имеют с ней много общих характеристик (содержание, подготовка преподавателей и т. д.).</t>
    </r>
  </si>
  <si>
    <r>
      <rPr>
        <b/>
        <i/>
        <sz val="11"/>
        <color rgb="FF000000"/>
        <rFont val="Calibri"/>
        <family val="2"/>
      </rPr>
      <t>Децентрализованные системы школьного образования: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странах, где образование децентрализовано и каждая административная единица (например, область или район) реализует собственную программу, такие программы следует анализировать отдельно, кроме случаев, когда у них много сходных элементов.</t>
    </r>
    <r>
      <rPr>
        <sz val="11"/>
        <color rgb="FF000000"/>
        <rFont val="Calibri"/>
        <family val="2"/>
      </rPr>
      <t> </t>
    </r>
  </si>
  <si>
    <r>
      <rPr>
        <b/>
        <i/>
        <sz val="11"/>
        <color rgb="FF000000"/>
        <rFont val="Calibri"/>
        <family val="2"/>
      </rPr>
      <t xml:space="preserve">Несколько партнеров: </t>
    </r>
    <r>
      <rPr>
        <i/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странах, где различные организации (например, государственные, общественные, религиозные) реализуют собственные одобренные Министерством образования программы, каждая такая программа может стать предметом отдельного анализа с помощью SERAT.</t>
    </r>
  </si>
  <si>
    <r>
      <rPr>
        <sz val="48"/>
        <color rgb="FFFFFFFF"/>
        <rFont val="Calibri"/>
        <family val="2"/>
      </rPr>
      <t>SERAT</t>
    </r>
  </si>
  <si>
    <r>
      <rPr>
        <sz val="11"/>
        <color rgb="FF000000"/>
        <rFont val="Calibri"/>
        <family val="2"/>
      </rPr>
      <t>МиО</t>
    </r>
  </si>
  <si>
    <r>
      <rPr>
        <sz val="11"/>
        <color rgb="FF000000"/>
        <rFont val="Calibri"/>
        <family val="2"/>
      </rPr>
      <t>Гендер</t>
    </r>
  </si>
  <si>
    <r>
      <rPr>
        <i/>
        <sz val="11"/>
        <color rgb="FF000000"/>
        <rFont val="Calibri"/>
        <family val="2"/>
      </rPr>
      <t>Указать %</t>
    </r>
  </si>
  <si>
    <r>
      <rPr>
        <i/>
        <sz val="11"/>
        <color rgb="FF000000"/>
        <rFont val="Calibri"/>
        <family val="2"/>
      </rPr>
      <t>Источник данных или ссылка на онлайн-отчет</t>
    </r>
  </si>
  <si>
    <r>
      <rPr>
        <i/>
        <sz val="11"/>
        <color rgb="FF000000"/>
        <rFont val="Calibri"/>
        <family val="2"/>
      </rPr>
      <t>Данные ИСЮ (Института статистики ЮНЕСКО)</t>
    </r>
  </si>
  <si>
    <r>
      <rPr>
        <i/>
        <sz val="11"/>
        <color rgb="FF000000"/>
        <rFont val="Calibri"/>
        <family val="2"/>
      </rPr>
      <t>Данные ИСЮ</t>
    </r>
  </si>
  <si>
    <r>
      <rPr>
        <i/>
        <sz val="11"/>
        <color rgb="FF000000"/>
        <rFont val="Calibri"/>
        <family val="2"/>
      </rPr>
      <t>Вставить %</t>
    </r>
  </si>
  <si>
    <r>
      <rPr>
        <sz val="11"/>
        <color rgb="FF000000"/>
        <rFont val="Calibri"/>
        <family val="2"/>
      </rPr>
      <t>Женщины 15-24</t>
    </r>
  </si>
  <si>
    <r>
      <rPr>
        <i/>
        <sz val="11"/>
        <color rgb="FF000000"/>
        <rFont val="Calibri"/>
        <family val="2"/>
      </rPr>
      <t>Страновой отчет ЮНЭЙДС</t>
    </r>
  </si>
  <si>
    <r>
      <rPr>
        <sz val="11"/>
        <color rgb="FF000000"/>
        <rFont val="Calibri"/>
        <family val="2"/>
      </rPr>
      <t>Мужчины 15-24</t>
    </r>
  </si>
  <si>
    <r>
      <rPr>
        <sz val="11"/>
        <color rgb="FF000000"/>
        <rFont val="Calibri"/>
        <family val="2"/>
      </rPr>
      <t>Женщины 15-19</t>
    </r>
  </si>
  <si>
    <r>
      <rPr>
        <sz val="11"/>
        <color rgb="FF000000"/>
        <rFont val="Calibri"/>
        <family val="2"/>
      </rPr>
      <t>Мужчины 15-19</t>
    </r>
  </si>
  <si>
    <r>
      <rPr>
        <i/>
        <sz val="11"/>
        <color rgb="FF000000"/>
        <rFont val="Calibri"/>
        <family val="2"/>
      </rPr>
      <t>Вставить кол-во</t>
    </r>
  </si>
  <si>
    <r>
      <rPr>
        <sz val="11"/>
        <color rgb="FF000000"/>
        <rFont val="Calibri"/>
        <family val="2"/>
      </rPr>
      <t>испытывают неудовлетворенную потребность в контрацепции</t>
    </r>
  </si>
  <si>
    <r>
      <rPr>
        <sz val="11"/>
        <color rgb="FF000000"/>
        <rFont val="Calibri"/>
        <family val="2"/>
      </rPr>
      <t>в настоящее время используют современные методы контрацепции</t>
    </r>
  </si>
  <si>
    <r>
      <rPr>
        <sz val="11"/>
        <color rgb="FF000000"/>
        <rFont val="Calibri"/>
        <family val="2"/>
      </rPr>
      <t>до 15 лет</t>
    </r>
  </si>
  <si>
    <r>
      <rPr>
        <sz val="11"/>
        <color rgb="FF000000"/>
        <rFont val="Calibri"/>
        <family val="2"/>
      </rPr>
      <t>до 18 лет</t>
    </r>
  </si>
  <si>
    <r>
      <rPr>
        <i/>
        <sz val="11"/>
        <color rgb="FF000000"/>
        <rFont val="Calibri"/>
        <family val="2"/>
      </rPr>
      <t>Вставить % (если применимо)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</si>
  <si>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</si>
  <si>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</si>
  <si>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</si>
  <si>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</si>
  <si>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b/>
        <sz val="14"/>
        <color rgb="FFC5192D"/>
        <rFont val="Calibri"/>
        <family val="2"/>
      </rPr>
      <t>Политика и стратегия в области образования</t>
    </r>
  </si>
  <si>
    <r>
      <rPr>
        <sz val="11"/>
        <color rgb="FFFFFFFF"/>
        <rFont val="Arial"/>
        <family val="2"/>
      </rPr>
      <t>Правовая база</t>
    </r>
  </si>
  <si>
    <r>
      <rPr>
        <i/>
        <sz val="11"/>
        <color rgb="FF000000"/>
        <rFont val="Calibri"/>
        <family val="2"/>
      </rPr>
      <t xml:space="preserve">Указать источник информации </t>
    </r>
  </si>
  <si>
    <r>
      <rPr>
        <i/>
        <sz val="11"/>
        <color rgb="FF000000"/>
        <rFont val="Calibri"/>
        <family val="2"/>
      </rPr>
      <t>Указать источник информации</t>
    </r>
  </si>
  <si>
    <r>
      <rPr>
        <i/>
        <sz val="11"/>
        <color rgb="FF000000"/>
        <rFont val="Calibri"/>
        <family val="2"/>
      </rPr>
      <t>укажите название конкретного закона или положения</t>
    </r>
  </si>
  <si>
    <r>
      <rPr>
        <b/>
        <sz val="14"/>
        <color rgb="FFC5192D"/>
        <rFont val="Calibri"/>
        <family val="2"/>
      </rPr>
      <t>Связи со службами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</si>
  <si>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</si>
  <si>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</si>
  <si>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</si>
  <si>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</si>
  <si>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sz val="11"/>
        <color rgb="FFFFFFFF"/>
        <rFont val="Arial"/>
        <family val="2"/>
      </rPr>
      <t>Задачи</t>
    </r>
  </si>
  <si>
    <r>
      <rPr>
        <sz val="11"/>
        <color rgb="FFFFFFFF"/>
        <rFont val="Arial"/>
        <family val="2"/>
      </rPr>
      <t>Эффективные навыки</t>
    </r>
  </si>
  <si>
    <r>
      <rPr>
        <sz val="11"/>
        <color rgb="FFFFFFFF"/>
        <rFont val="Arial"/>
        <family val="2"/>
      </rPr>
      <t>Разработка учебной программы</t>
    </r>
  </si>
  <si>
    <r>
      <rPr>
        <sz val="14"/>
        <color rgb="FFC5192D"/>
        <rFont val="Calibri "/>
        <family val="2"/>
      </rPr>
      <t>Область познания</t>
    </r>
  </si>
  <si>
    <r>
      <rPr>
        <sz val="14"/>
        <color rgb="FFC5192D"/>
        <rFont val="Calibri "/>
        <family val="2"/>
      </rPr>
      <t>Гендер</t>
    </r>
  </si>
  <si>
    <r>
      <rPr>
        <sz val="14"/>
        <color rgb="FFC5192D"/>
        <rFont val="Calibri "/>
        <family val="2"/>
      </rPr>
      <t>Нормы</t>
    </r>
  </si>
  <si>
    <r>
      <rPr>
        <sz val="14"/>
        <color rgb="FFC5192D"/>
        <rFont val="Calibri "/>
        <family val="2"/>
      </rPr>
      <t>Права</t>
    </r>
  </si>
  <si>
    <r>
      <rPr>
        <sz val="14"/>
        <color rgb="FFC5192D"/>
        <rFont val="Calibri "/>
        <family val="2"/>
      </rPr>
      <t>Тема обучения</t>
    </r>
  </si>
  <si>
    <r>
      <rPr>
        <sz val="14"/>
        <color rgb="FFC5192D"/>
        <rFont val="Calibri "/>
        <family val="2"/>
      </rPr>
      <t>Предусматривает ли программа следующие цели обучения?</t>
    </r>
    <r>
      <rPr>
        <sz val="14"/>
        <color rgb="FFC5192D"/>
        <rFont val="Calibri "/>
        <family val="2"/>
      </rPr>
      <t xml:space="preserve"> </t>
    </r>
  </si>
  <si>
    <r>
      <rPr>
        <sz val="14"/>
        <color rgb="FFC5192D"/>
        <rFont val="Calibri "/>
        <family val="2"/>
      </rPr>
      <t>Ответ</t>
    </r>
  </si>
  <si>
    <r>
      <rPr>
        <sz val="14"/>
        <color rgb="FFC5192D"/>
        <rFont val="Calibri "/>
        <family val="2"/>
      </rPr>
      <t>Комментарий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</si>
  <si>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</si>
  <si>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</si>
  <si>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</si>
  <si>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</si>
  <si>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b/>
        <sz val="14"/>
        <color rgb="FFC5192D"/>
        <rFont val="Calibri "/>
        <family val="2"/>
      </rPr>
      <t>Отношения</t>
    </r>
  </si>
  <si>
    <r>
      <rPr>
        <sz val="11"/>
        <color rgb="FFFFFFFF"/>
        <rFont val="Calibri "/>
        <family val="2"/>
      </rPr>
      <t>Установки</t>
    </r>
  </si>
  <si>
    <r>
      <rPr>
        <sz val="11"/>
        <color rgb="FFFFFFFF"/>
        <rFont val="Calibri "/>
        <family val="2"/>
      </rPr>
      <t>Нормы</t>
    </r>
  </si>
  <si>
    <r>
      <rPr>
        <sz val="11"/>
        <color rgb="FFFFFFFF"/>
        <rFont val="Calibri "/>
        <family val="2"/>
      </rPr>
      <t>Навыки</t>
    </r>
  </si>
  <si>
    <r>
      <rPr>
        <sz val="11"/>
        <color rgb="FFFFFFFF"/>
        <rFont val="Calibri "/>
        <family val="2"/>
      </rPr>
      <t>Гендер</t>
    </r>
  </si>
  <si>
    <r>
      <rPr>
        <sz val="11"/>
        <color rgb="FFFFFFFF"/>
        <rFont val="Arial"/>
        <family val="2"/>
      </rPr>
      <t>Понимание гендерной проблематики</t>
    </r>
  </si>
  <si>
    <r>
      <rPr>
        <sz val="11"/>
        <color rgb="FFFFFFFF"/>
        <rFont val="Calibri "/>
        <family val="2"/>
      </rPr>
      <t>Знания</t>
    </r>
  </si>
  <si>
    <r>
      <rPr>
        <sz val="11"/>
        <color rgb="FFFFFFFF"/>
        <rFont val="Calibri "/>
        <family val="2"/>
      </rPr>
      <t>Права</t>
    </r>
  </si>
  <si>
    <r>
      <rPr>
        <sz val="11"/>
        <color rgb="FFFFFFFF"/>
        <rFont val="Calibri "/>
        <family val="2"/>
      </rPr>
      <t>Права, нормы</t>
    </r>
  </si>
  <si>
    <r>
      <rPr>
        <sz val="11"/>
        <color rgb="FFFFFFFF"/>
        <rFont val="Calibri "/>
        <family val="2"/>
      </rPr>
      <t>Гендер, нормы</t>
    </r>
  </si>
  <si>
    <r>
      <rPr>
        <b/>
        <sz val="14"/>
        <color rgb="FFC5192D"/>
        <rFont val="Calibri "/>
        <family val="2"/>
      </rPr>
      <t>Ценности, права, культура и сексуальность</t>
    </r>
  </si>
  <si>
    <r>
      <rPr>
        <b/>
        <sz val="14"/>
        <color rgb="FFC5192D"/>
        <rFont val="Calibri "/>
        <family val="2"/>
      </rPr>
      <t>Понимание гендерной проблематики</t>
    </r>
  </si>
  <si>
    <r>
      <rPr>
        <sz val="11"/>
        <color rgb="FFFFFFFF"/>
        <rFont val="Calibri "/>
        <family val="2"/>
      </rPr>
      <t>Гендер, права</t>
    </r>
  </si>
  <si>
    <r>
      <rPr>
        <sz val="11"/>
        <color rgb="FFFFFFFF"/>
        <rFont val="Calibri "/>
        <family val="2"/>
      </rPr>
      <t>Права, гендер, нормы</t>
    </r>
  </si>
  <si>
    <r>
      <rPr>
        <b/>
        <sz val="14"/>
        <color rgb="FFC5192D"/>
        <rFont val="Calibri "/>
        <family val="2"/>
      </rPr>
      <t>Насилие и забота о безопасности</t>
    </r>
  </si>
  <si>
    <r>
      <rPr>
        <sz val="11"/>
        <color rgb="FFFFFFFF"/>
        <rFont val="Calibri "/>
        <family val="2"/>
      </rPr>
      <t>Нормы, гендер</t>
    </r>
  </si>
  <si>
    <r>
      <rPr>
        <b/>
        <sz val="14"/>
        <color rgb="FFC5192D"/>
        <rFont val="Calibri "/>
        <family val="2"/>
      </rPr>
      <t>Организм и развитие человека</t>
    </r>
  </si>
  <si>
    <r>
      <rPr>
        <sz val="11"/>
        <color rgb="FFFFFFFF"/>
        <rFont val="Calibri "/>
        <family val="2"/>
      </rPr>
      <t>Права, гендер</t>
    </r>
  </si>
  <si>
    <r>
      <rPr>
        <b/>
        <sz val="14"/>
        <color rgb="FFC5192D"/>
        <rFont val="Calibri "/>
        <family val="2"/>
      </rPr>
      <t>Сексуальность и сексуальное поведение</t>
    </r>
  </si>
  <si>
    <r>
      <rPr>
        <b/>
        <sz val="14"/>
        <color rgb="FFC5192D"/>
        <rFont val="Calibri "/>
        <family val="2"/>
      </rPr>
      <t>Сексуальное и репродуктивное здоровье</t>
    </r>
  </si>
  <si>
    <r>
      <rPr>
        <sz val="14"/>
        <color rgb="FFC5192D"/>
        <rFont val="Calibri"/>
        <family val="2"/>
      </rPr>
      <t>Гендер</t>
    </r>
  </si>
  <si>
    <r>
      <rPr>
        <sz val="14"/>
        <color rgb="FFC5192D"/>
        <rFont val="Calibri"/>
        <family val="2"/>
      </rPr>
      <t>Нормы</t>
    </r>
  </si>
  <si>
    <r>
      <rPr>
        <sz val="14"/>
        <color rgb="FFC5192D"/>
        <rFont val="Calibri"/>
        <family val="2"/>
      </rPr>
      <t>Права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</si>
  <si>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</si>
  <si>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</si>
  <si>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</si>
  <si>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</si>
  <si>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b/>
        <sz val="14"/>
        <color rgb="FFC5192D"/>
        <rFont val="Calibri"/>
        <family val="2"/>
      </rPr>
      <t>Отношения</t>
    </r>
  </si>
  <si>
    <r>
      <rPr>
        <sz val="11"/>
        <color rgb="FFFFFFFF"/>
        <rFont val="Arial"/>
        <family val="2"/>
      </rPr>
      <t>Понимание гендерной проблематики</t>
    </r>
  </si>
  <si>
    <r>
      <rPr>
        <sz val="11"/>
        <color rgb="FFFFFFFF"/>
        <rFont val="Calibri"/>
        <family val="2"/>
      </rPr>
      <t>Навыки</t>
    </r>
    <r>
      <rPr>
        <sz val="11"/>
        <color rgb="FFFFFFFF"/>
        <rFont val="Calibri"/>
        <family val="2"/>
      </rPr>
      <t xml:space="preserve"> </t>
    </r>
  </si>
  <si>
    <r>
      <rPr>
        <sz val="14"/>
        <color rgb="FFC5192D"/>
        <rFont val="Calibri"/>
        <family val="2"/>
      </rPr>
      <t>Гендер</t>
    </r>
  </si>
  <si>
    <r>
      <rPr>
        <sz val="14"/>
        <color rgb="FFC5192D"/>
        <rFont val="Calibri"/>
        <family val="2"/>
      </rPr>
      <t>Нормы</t>
    </r>
  </si>
  <si>
    <r>
      <rPr>
        <sz val="14"/>
        <color rgb="FFC5192D"/>
        <rFont val="Calibri"/>
        <family val="2"/>
      </rPr>
      <t>Права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</si>
  <si>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</si>
  <si>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</si>
  <si>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</si>
  <si>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</si>
  <si>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b/>
        <sz val="14"/>
        <color rgb="FFC5192D"/>
        <rFont val="Calibri"/>
        <family val="2"/>
      </rPr>
      <t>Отношения</t>
    </r>
  </si>
  <si>
    <r>
      <rPr>
        <sz val="11"/>
        <color rgb="FFFFFFFF"/>
        <rFont val="Arial"/>
        <family val="2"/>
      </rPr>
      <t>Понимание гендерной проблематики</t>
    </r>
  </si>
  <si>
    <r>
      <rPr>
        <sz val="11"/>
        <color rgb="FFFFFFFF"/>
        <rFont val="Calibri"/>
        <family val="2"/>
      </rPr>
      <t>Нормы, гендер</t>
    </r>
  </si>
  <si>
    <r>
      <rPr>
        <sz val="14"/>
        <color rgb="FFC5192D"/>
        <rFont val="Calibri"/>
        <family val="2"/>
      </rPr>
      <t>Гендер</t>
    </r>
  </si>
  <si>
    <r>
      <rPr>
        <sz val="14"/>
        <color rgb="FFC5192D"/>
        <rFont val="Calibri"/>
        <family val="2"/>
      </rPr>
      <t>Нормы</t>
    </r>
  </si>
  <si>
    <r>
      <rPr>
        <sz val="14"/>
        <color rgb="FFC5192D"/>
        <rFont val="Calibri"/>
        <family val="2"/>
      </rPr>
      <t>Права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</si>
  <si>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</si>
  <si>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</si>
  <si>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</si>
  <si>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</si>
  <si>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b/>
        <sz val="14"/>
        <color rgb="FFC5192D"/>
        <rFont val="Calibri"/>
        <family val="2"/>
      </rPr>
      <t>Отношения</t>
    </r>
  </si>
  <si>
    <r>
      <rPr>
        <sz val="11"/>
        <color rgb="FFFFFFFF"/>
        <rFont val="Calibri"/>
        <family val="2"/>
      </rPr>
      <t>Знания</t>
    </r>
  </si>
  <si>
    <r>
      <rPr>
        <sz val="11"/>
        <color rgb="FFFFFFFF"/>
        <rFont val="Calibri"/>
        <family val="2"/>
      </rPr>
      <t>Нормы</t>
    </r>
  </si>
  <si>
    <r>
      <rPr>
        <sz val="11"/>
        <color rgb="FFFFFFFF"/>
        <rFont val="Calibri"/>
        <family val="2"/>
      </rPr>
      <t>Навыки</t>
    </r>
  </si>
  <si>
    <r>
      <rPr>
        <sz val="11"/>
        <color rgb="FFFFFFFF"/>
        <rFont val="Calibri"/>
        <family val="2"/>
      </rPr>
      <t>Права</t>
    </r>
  </si>
  <si>
    <r>
      <rPr>
        <sz val="11"/>
        <color rgb="FFFFFFFF"/>
        <rFont val="Calibri"/>
        <family val="2"/>
      </rPr>
      <t>Установки</t>
    </r>
  </si>
  <si>
    <r>
      <rPr>
        <sz val="11"/>
        <color rgb="FFFFFFFF"/>
        <rFont val="Arial"/>
        <family val="2"/>
      </rPr>
      <t>Понимание гендерной проблематики</t>
    </r>
  </si>
  <si>
    <r>
      <rPr>
        <sz val="11"/>
        <color rgb="FFFFFFFF"/>
        <rFont val="Calibri"/>
        <family val="2"/>
      </rPr>
      <t>Нормы, права</t>
    </r>
  </si>
  <si>
    <r>
      <rPr>
        <sz val="11"/>
        <color rgb="FFFFFFFF"/>
        <rFont val="Calibri"/>
        <family val="2"/>
      </rPr>
      <t>Гендер</t>
    </r>
  </si>
  <si>
    <r>
      <rPr>
        <sz val="11"/>
        <color rgb="FFFFFFFF"/>
        <rFont val="Calibri"/>
        <family val="2"/>
      </rPr>
      <t>Гендер, нормы</t>
    </r>
  </si>
  <si>
    <r>
      <rPr>
        <b/>
        <sz val="22"/>
        <color rgb="FFFFFFFF"/>
        <rFont val="Calibri"/>
        <family val="2"/>
      </rPr>
      <t>Интеграция в школьную программу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</si>
  <si>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</si>
  <si>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</si>
  <si>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</si>
  <si>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</si>
  <si>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</si>
  <si>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</si>
  <si>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</si>
  <si>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</si>
  <si>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sz val="14"/>
        <color rgb="FFC00000"/>
        <rFont val="Calibri"/>
        <family val="2"/>
      </rPr>
      <t>Подход к преподаванию</t>
    </r>
  </si>
  <si>
    <r>
      <rPr>
        <sz val="11"/>
        <color rgb="FFFFFFFF"/>
        <rFont val="Arial"/>
        <family val="2"/>
      </rPr>
      <t>Условия обучения</t>
    </r>
  </si>
  <si>
    <r>
      <rPr>
        <b/>
        <sz val="22"/>
        <color rgb="FFFFFFFF"/>
        <rFont val="Calibri"/>
        <family val="2"/>
      </rPr>
      <t>Подготовка педагогических кадров</t>
    </r>
  </si>
  <si>
    <r>
      <rPr>
        <sz val="11"/>
        <color rgb="FFFFFFFF"/>
        <rFont val="Arial"/>
        <family val="2"/>
      </rPr>
      <t>Присутствует</t>
    </r>
  </si>
  <si>
    <r>
      <rPr>
        <sz val="11"/>
        <color rgb="FFFFFFFF"/>
        <rFont val="Arial"/>
        <family val="2"/>
      </rPr>
      <t>Присутствует в некоторой степени</t>
    </r>
  </si>
  <si>
    <r>
      <rPr>
        <sz val="11"/>
        <color rgb="FFFFFFFF"/>
        <rFont val="Arial"/>
        <family val="2"/>
      </rPr>
      <t>Отсутствует</t>
    </r>
  </si>
  <si>
    <r>
      <rPr>
        <sz val="11"/>
        <color rgb="FFFFFFFF"/>
        <rFont val="Arial"/>
        <family val="2"/>
      </rPr>
      <t>Нет ответа</t>
    </r>
  </si>
  <si>
    <r>
      <rPr>
        <sz val="11"/>
        <color rgb="FFFFFFFF"/>
        <rFont val="Arial"/>
        <family val="2"/>
      </rPr>
      <t>Педагогические навыки</t>
    </r>
  </si>
  <si>
    <r>
      <rPr>
        <b/>
        <sz val="22"/>
        <color rgb="FFFFFFFF"/>
        <rFont val="Calibri"/>
        <family val="2"/>
      </rPr>
      <t>Мониторинг и оценка</t>
    </r>
  </si>
  <si>
    <r>
      <rPr>
        <sz val="11"/>
        <color rgb="FFFFFFFF"/>
        <rFont val="Calibri"/>
        <family val="2"/>
      </rPr>
      <t>Присутствует</t>
    </r>
  </si>
  <si>
    <r>
      <rPr>
        <sz val="11"/>
        <color rgb="FFFFFFFF"/>
        <rFont val="Calibri"/>
        <family val="2"/>
      </rPr>
      <t>Присутствует в некоторой степени</t>
    </r>
  </si>
  <si>
    <r>
      <rPr>
        <sz val="11"/>
        <color rgb="FFFFFFFF"/>
        <rFont val="Calibri"/>
        <family val="2"/>
      </rPr>
      <t>Отсутствует</t>
    </r>
  </si>
  <si>
    <t xml:space="preserve">   Инструмент обзора и оценки сексуального образования</t>
  </si>
  <si>
    <t>Провести анализ школьных программ комплексного сексуального образования, разработанных на основе международных научных данных и успешного практического опыта;</t>
  </si>
  <si>
    <t>SERAT - инструмент в программе Excel для сбора данных о школьных программах сексуального образования и использования этих данных как основы для анализа и обсуждения  сильных сторон программ и аспектов, нуждающихся в улучшении. Результаты оценки отображаются в виде автоматически создаваемых диаграмм, что сразу же позволяет увидеть сильные и слабые стороны программы. Этот инструмент также помогает оценить актуальность программы сексуального образования с учетом национального контекста и приоритетов в области сексуального и репродуктивного здоровья. SERAT предназначен для того, чтобы:</t>
  </si>
  <si>
    <t>В основу SERAT положены международные научные данные и примеры успешной практики, касающиеся содержания и процесса разработки эффективных программ комплексного сексуального образования. Основным источником материала при подготовке SERAT стало Международное техническое руководство по сексуальному образованию (ЮНЕСКО, 2018), которое представляет собой обновленную версию одноименного документа, опубликованного в 2012 году и впоследствии пересмотренного в ходе подробных консультаций с экспертами из разных регионов мира.  Обновления и дополнения МТРСО были разработаны с учетом новых научных данных и практического опыта разных стран мира. К наиболее значимым изменениям в новом издании МТРСО относятся следующие: </t>
  </si>
  <si>
    <t>В нем представлено единое согласованное определение комлексного сексуального образования (КСО);</t>
  </si>
  <si>
    <t>SERAT предназначен для оценки программ сексуального образования в начальной и средней (включая старшие классы) школе, главным образом на национальном уровне, хотя он также может применяться на уровне области или района. SERAT можно использовать для анализа школьных программ комплексного сексуального образования в следующих случаях для:</t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</si>
  <si>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разработки новой программы сексуального образования;</t>
    </r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</si>
  <si>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анализа или оценки существующей программы сексуального образования;</t>
    </r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</si>
  <si>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определения исходных параметров до начала программы КСО, чтобы потом можно было измерить, в какой степени изменилась и улучшилась ситуация;</t>
    </r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</si>
  <si>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оценки прогресса, достигнутого по результатам вмешательства, направленного на улучшение школьного сексуального образования;</t>
    </r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</si>
  <si>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разработки контента для инструментов продвижения качественного школьного сексуального образования с целью повышения его доступности; </t>
    </r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</si>
  <si>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подготовки данных для формирования национальных показателей, касающихся комплексного сексуального образования. </t>
    </r>
  </si>
  <si>
    <r>
      <rPr>
        <b/>
        <sz val="11"/>
        <color rgb="FF000000"/>
        <rFont val="Calibri"/>
        <family val="2"/>
      </rPr>
      <t xml:space="preserve">» </t>
    </r>
    <r>
      <rPr>
        <sz val="11"/>
        <color rgb="FF000000"/>
        <rFont val="Calibri"/>
        <family val="2"/>
      </rPr>
      <t>анализа мероприятий и наблюдений на уровне отдельной школы или школьного класса; </t>
    </r>
  </si>
  <si>
    <r>
      <rPr>
        <sz val="11"/>
        <color rgb="FF000000"/>
        <rFont val="Calibri"/>
        <family val="2"/>
      </rPr>
      <t xml:space="preserve">Диаграмма с общим количеством баллов для каждой вкладки приведена на вкладке </t>
    </r>
    <r>
      <rPr>
        <i/>
        <sz val="11"/>
        <color rgb="FF000000"/>
        <rFont val="Calibri"/>
        <family val="2"/>
      </rPr>
      <t>Сводные результаты</t>
    </r>
    <r>
      <rPr>
        <sz val="11"/>
        <color rgb="FF000000"/>
        <rFont val="Calibri"/>
        <family val="2"/>
      </rPr>
      <t>.</t>
    </r>
  </si>
  <si>
    <r>
      <t xml:space="preserve">На вкладке </t>
    </r>
    <r>
      <rPr>
        <i/>
        <sz val="11"/>
        <color rgb="FF000000"/>
        <rFont val="Calibri"/>
        <family val="2"/>
      </rPr>
      <t xml:space="preserve">Данные систем образования и общественного здравоохранения </t>
    </r>
    <r>
      <rPr>
        <sz val="11"/>
        <color rgb="FF000000"/>
        <rFont val="Calibri"/>
        <family val="2"/>
      </rPr>
      <t>в обобщенном виде представлены данные о сексуальном и репродуктивном здоровье, образовании и гендерных аспектах. При интерпретации результатов SERAT сильные и слабые стороны программы следует анализировать в свете этих показателей, чтобы выработать рекомендации с учетом контекста.</t>
    </r>
  </si>
  <si>
    <r>
      <rPr>
        <b/>
        <sz val="13"/>
        <color rgb="FF000000"/>
        <rFont val="Calibri"/>
        <family val="2"/>
      </rPr>
      <t>НАЦИОНАЛЬНЫЕ ПОКАЗАТЕЛИ ОБРАЗОВАНИЯ И ОБЩЕСТВЕННОГО ЗДРАВООХРАНЕНИЯ</t>
    </r>
  </si>
  <si>
    <r>
      <rPr>
        <sz val="11"/>
        <color rgb="FF000000"/>
        <rFont val="Calibri"/>
        <family val="2"/>
      </rPr>
      <t>SERAT также может быть использован</t>
    </r>
    <r>
      <rPr>
        <b/>
        <sz val="11"/>
        <color rgb="FF000000"/>
        <rFont val="Calibri"/>
        <family val="2"/>
      </rPr>
      <t xml:space="preserve"> как инструмент внешнего анализа экспертами за пределами вашей страны</t>
    </r>
    <r>
      <rPr>
        <sz val="11"/>
        <color rgb="FF000000"/>
        <rFont val="Calibri"/>
        <family val="2"/>
      </rPr>
      <t>. Однако для внешнего анализа подходят лишь некоторые из разделов инструмента. Например, разделы «данные», «нормативно-правовая среда» и «содержание» можно оценить извне, обратившись к исходным документам (в той мере, в какой они доступны внешним экспертам). При этом заполнить разделы о включении сексуального образования в школьную программу и о подготовке преподавателей на основе одного лишь стороннего обзора будет затруднительно. </t>
    </r>
  </si>
  <si>
    <t>* Если сексуальное образование включено в другие предметы или интегрировано в школьную программу в целом, отметьте ниже, в какие именно предметы:</t>
  </si>
  <si>
    <t>Страновой отчет ЮНЭЙДС, Обследование в области демографии и здравоохранения</t>
  </si>
  <si>
    <t>Обследование в области демографии и здравоохранения</t>
  </si>
  <si>
    <t>Обследование в области демографии и здравоохранения, КОМП ЮНИСЕФ</t>
  </si>
  <si>
    <t>Обследование в области демографии и здравоохранения, КОМП/MICS ЮНИСЕФ</t>
  </si>
  <si>
    <t>Мужчин, имеющих секс с мужчинами</t>
  </si>
  <si>
    <t>% молодых людей, которые знают, где приобрести презерватив</t>
  </si>
  <si>
    <t xml:space="preserve">Распространенность инфекций, передаваемых половым путем (ИППП) </t>
  </si>
  <si>
    <t>% женщин в возрасте 15–19 лет, перенесших калечащие операции на женских половых органах (КОЖПО)</t>
  </si>
  <si>
    <t>обеспечивать безопасные и здоровые условия для учащихся обоих полов, включая адекватное водоснабжение и санитарно-гигиенические нормы?</t>
  </si>
  <si>
    <t>Существуют ли инструкции, разрешающие школьным медицинским кабинетам оказывать услуги по СРЗ (например, консультирование, дотестовое консультирование и тестирование на ВИЧ (ДКТ) и т. д.)?</t>
  </si>
  <si>
    <r>
      <rPr>
        <i/>
        <sz val="10"/>
        <color rgb="FFC5192D"/>
        <rFont val="Calibri"/>
        <family val="2"/>
      </rPr>
      <t>Министерские структуры</t>
    </r>
  </si>
  <si>
    <t>Работников секс-бизнеса</t>
  </si>
  <si>
    <t>снижения уровня распространенности ВИЧ?</t>
  </si>
  <si>
    <t>снижения уровня распространенности ИППП?</t>
  </si>
  <si>
    <t>снижения уровня распространенности гендерного насилия (ГН)?</t>
  </si>
  <si>
    <r>
      <rPr>
        <sz val="11"/>
        <color rgb="FFC5192D"/>
        <rFont val="Calibri "/>
        <family val="2"/>
      </rPr>
      <t>Основное понятие</t>
    </r>
  </si>
  <si>
    <r>
      <t>указать источники информации</t>
    </r>
    <r>
      <rPr>
        <i/>
        <sz val="11"/>
        <color rgb="FF000000"/>
        <rFont val="Calibri "/>
      </rPr>
      <t>(например, семья, другие люди, сверстники, средства массовой информации),</t>
    </r>
    <r>
      <rPr>
        <sz val="11"/>
        <color rgb="FF000000"/>
        <rFont val="Calibri "/>
      </rPr>
      <t xml:space="preserve"> которые помогают им лучше понять себя, свои чувства и свое тело</t>
    </r>
  </si>
  <si>
    <r>
      <rPr>
        <sz val="11"/>
        <color rgb="FFC5192D"/>
        <rFont val="Calibri"/>
        <family val="2"/>
      </rPr>
      <t>Основное понятие</t>
    </r>
  </si>
  <si>
    <t xml:space="preserve">перечислить различные виды ГН, указать, кто может совершать ГН и где оно может происходить </t>
  </si>
  <si>
    <t>описать способы снижения риска заражения или передачи ВИЧ до контакта с вирусом (использование презерватива либо, если доступны, ДММО или ДКП в сочетании с презервативом) и после контакта (ПКП, если доступна)</t>
  </si>
  <si>
    <t>Добровольное медицинское мужское обрезание</t>
  </si>
  <si>
    <t>объяснить, что антиретровирусная терапия (АРТ) -- это лечение, которое ЛЖВ должны принимать ежедневно в течение всей жизни, а также правильно питаться и вести здоровый образ жизни, чтобы избежать оппортунистических инфекций</t>
  </si>
  <si>
    <t>Детские, ранние и принудительные браки</t>
  </si>
  <si>
    <t xml:space="preserve">проанализировать местные и (или) национальные законы и политику в отношении:
 - детские, ранние и принудительные браки (ДРПБ)
 - калечащие операции на женских половых органах (КОЖПО)
 - недобровольных хирургических операций на интерсексуальных детях
 - принудительной стерилизации
 - возраста согласия
 - гендерного равенства
 - сексуальной ориентации
 - гендерной идентичности
 - абортов
 - изнасилования
 - сексуальных посягательств
 - торговли людьми с целью сексуальной эксплуатации
 - доступности услуг сексуального и репродуктивного здоровья и соблюдения репродуктивных прав </t>
  </si>
  <si>
    <t>проанализировать, как откровенный сексуальный контент может повлиять на их самооценку, уверенность в себе, чувство собственного достоинства и восприятие других людей из-за нереалистичного изображения мужчин, женщин и сексуального поведения</t>
  </si>
  <si>
    <t>Продолжаются ли занятия по сексуальному образованию в средней школе до последнего года обучения ?</t>
  </si>
  <si>
    <r>
      <rPr>
        <sz val="11"/>
        <color rgb="FF000000"/>
        <rFont val="Calibri"/>
        <family val="2"/>
      </rPr>
      <t>Является ли программа сексуального образования частью официальной школьной программы национального или регионального уровня?</t>
    </r>
  </si>
  <si>
    <r>
      <rPr>
        <sz val="11"/>
        <color rgb="FF000000"/>
        <rFont val="Calibri"/>
        <family val="2"/>
      </rPr>
      <t>Начинаются ли занятия по сексуальному образованию с первого года начальной школы?</t>
    </r>
  </si>
  <si>
    <r>
      <rPr>
        <sz val="11"/>
        <color rgb="FF000000"/>
        <rFont val="Calibri"/>
        <family val="2"/>
      </rPr>
      <t>Проводятся ли занятия по сексуальному образованию на всей территории страны или региона?</t>
    </r>
  </si>
  <si>
    <r>
      <rPr>
        <sz val="11"/>
        <color rgb="FF000000"/>
        <rFont val="Calibri"/>
        <family val="2"/>
      </rPr>
      <t>Имеется ли стратегия предупреждения перегруженности учебных программ?</t>
    </r>
  </si>
  <si>
    <r>
      <rPr>
        <sz val="11"/>
        <color rgb="FF000000"/>
        <rFont val="Calibri"/>
        <family val="2"/>
      </rPr>
      <t xml:space="preserve">Принимаются ли меры по предупреждению "размывания" содержания сексуального образования? </t>
    </r>
  </si>
  <si>
    <r>
      <rPr>
        <sz val="11"/>
        <color rgb="FF000000"/>
        <rFont val="Calibri"/>
        <family val="2"/>
      </rPr>
      <t>Преподается ли сексуальное образование как самостоятельный предмет или дополняет другие изучаемые в школе предметы, связанные с КСО, или же интегрирован в школьную программу в целом?
(В случае ответа "как самостоятельный предмет" выберите вариант «неприменимо" для всех вопросов, помеченных *)</t>
    </r>
  </si>
  <si>
    <r>
      <rPr>
        <sz val="11"/>
        <color rgb="FF000000"/>
        <rFont val="Calibri"/>
        <family val="2"/>
      </rPr>
      <t>языки</t>
    </r>
  </si>
  <si>
    <r>
      <rPr>
        <sz val="11"/>
        <color rgb="FF000000"/>
        <rFont val="Calibri"/>
        <family val="2"/>
      </rPr>
      <t>жизненные навыки</t>
    </r>
  </si>
  <si>
    <r>
      <rPr>
        <sz val="11"/>
        <color rgb="FF000000"/>
        <rFont val="Calibri"/>
        <family val="2"/>
      </rPr>
      <t>естествознание</t>
    </r>
  </si>
  <si>
    <r>
      <rPr>
        <sz val="11"/>
        <color rgb="FF000000"/>
        <rFont val="Calibri"/>
        <family val="2"/>
      </rPr>
      <t>обществознание</t>
    </r>
  </si>
  <si>
    <r>
      <rPr>
        <sz val="11"/>
        <color rgb="FF000000"/>
        <rFont val="Calibri"/>
        <family val="2"/>
      </rPr>
      <t>изобразительное искусство</t>
    </r>
  </si>
  <si>
    <r>
      <rPr>
        <sz val="11"/>
        <color rgb="FF000000"/>
        <rFont val="Calibri"/>
        <family val="2"/>
      </rPr>
      <t>технология</t>
    </r>
  </si>
  <si>
    <r>
      <rPr>
        <sz val="11"/>
        <color rgb="FF000000"/>
        <rFont val="Calibri"/>
        <family val="2"/>
      </rPr>
      <t>физкультура</t>
    </r>
  </si>
  <si>
    <r>
      <rPr>
        <sz val="11"/>
        <color rgb="FF000000"/>
        <rFont val="Calibri"/>
        <family val="2"/>
      </rPr>
      <t xml:space="preserve">другое (указать в комментариях): </t>
    </r>
  </si>
  <si>
    <r>
      <rPr>
        <sz val="11"/>
        <color rgb="FF000000"/>
        <rFont val="Calibri"/>
        <family val="2"/>
      </rPr>
      <t xml:space="preserve">* Если сексуальное образование распределено по нескольким изучаемым предметам, по содержанию связанным с КСО... </t>
    </r>
  </si>
  <si>
    <r>
      <rPr>
        <sz val="11"/>
        <color rgb="FF000000"/>
        <rFont val="Calibri"/>
        <family val="2"/>
      </rPr>
      <t>существуют ли на национальном/региональном уровне методические указания о взаимодействии и координации работы преподавателей этих предметов для обеспечения единого подхода к преподаванию программы?</t>
    </r>
  </si>
  <si>
    <r>
      <rPr>
        <sz val="11"/>
        <color rgb="FF000000"/>
        <rFont val="Calibri"/>
        <family val="2"/>
      </rPr>
      <t>существуют ли методические указания по управлению процессом преподавания интегрированной программы, включая вопрос о том, кто отвечает за общее руководство преподаванием программы в рамках различных предметов?</t>
    </r>
  </si>
  <si>
    <r>
      <rPr>
        <sz val="11"/>
        <color rgb="FF000000"/>
        <rFont val="Calibri"/>
        <family val="2"/>
      </rPr>
      <t>Согласно политике национального/регионального уровня ...</t>
    </r>
  </si>
  <si>
    <r>
      <rPr>
        <sz val="11"/>
        <color rgb="FF000000"/>
        <rFont val="Calibri"/>
        <family val="2"/>
      </rPr>
      <t>является ли сексуальное образование обязательным предметом?</t>
    </r>
  </si>
  <si>
    <r>
      <rPr>
        <sz val="11"/>
        <color rgb="FF000000"/>
        <rFont val="Calibri"/>
        <family val="2"/>
      </rPr>
      <t xml:space="preserve">предусмотрен ли экзамен для проверки знаний по КСО? </t>
    </r>
  </si>
  <si>
    <r>
      <rPr>
        <sz val="11"/>
        <color rgb="FF000000"/>
        <rFont val="Calibri"/>
        <family val="2"/>
      </rPr>
      <t>обязаны ли учителя преподавать программу по сексуальному образованию в полном объеме (а не выбирать отдельные темы по своему усмотрению)?</t>
    </r>
  </si>
  <si>
    <r>
      <rPr>
        <sz val="11"/>
        <color rgb="FF000000"/>
        <rFont val="Calibri"/>
        <family val="2"/>
      </rPr>
      <t>Включено ли сексуальное образование во внешкольные программы?</t>
    </r>
  </si>
  <si>
    <r>
      <rPr>
        <sz val="11"/>
        <color rgb="FF000000"/>
        <rFont val="Calibri"/>
        <family val="2"/>
      </rPr>
      <t>создание образовательной среды, основанной на принципах равенства, уважения и соблюдения прав человека (включая абсолютную нетерпимость к сексуальной и гендерной дискриминации и насилию)?</t>
    </r>
  </si>
  <si>
    <r>
      <rPr>
        <sz val="11"/>
        <color rgb="FF000000"/>
        <rFont val="Calibri"/>
        <family val="2"/>
      </rPr>
      <t>использование широкого спектра стратегий для формирования интереса у учащихся?</t>
    </r>
  </si>
  <si>
    <r>
      <rPr>
        <sz val="11"/>
        <color rgb="FF000000"/>
        <rFont val="Calibri"/>
        <family val="2"/>
      </rPr>
      <t>уважение к уникальности каждого учащегося (включая социальные, культурные, эмоциональные и сексуальные характеристики, а также разные способности к обучению)</t>
    </r>
  </si>
  <si>
    <r>
      <rPr>
        <sz val="11"/>
        <color rgb="FF000000"/>
        <rFont val="Calibri"/>
        <family val="2"/>
      </rPr>
      <t>опора на способность учащихся анализировать и критически осмыслять свою жизнь и окружающий мир, а также решать проблемы?</t>
    </r>
  </si>
  <si>
    <r>
      <rPr>
        <sz val="11"/>
        <color rgb="FF000000"/>
        <rFont val="Calibri"/>
        <family val="2"/>
      </rPr>
      <t>формирование у учащихся умения применять усвоенные знания в своей жизни и в жизни своего сообщества (чтобы помочь им стать активными гражданами и движущей силой позитивных перемен)?</t>
    </r>
  </si>
  <si>
    <r>
      <rPr>
        <sz val="11"/>
        <color rgb="FF000000"/>
        <rFont val="Calibri"/>
        <family val="2"/>
      </rPr>
      <t>одинаковое обращение с девочками и мальчиками в классе (с точки зрения дисциплины, поощрения, освещения тем, связанных с сексуальностью, и вопросов сексуального и репродуктивного здоровья)</t>
    </r>
  </si>
  <si>
    <r>
      <rPr>
        <sz val="11"/>
        <color rgb="FF000000"/>
        <rFont val="Calibri"/>
        <family val="2"/>
      </rPr>
      <t>интерактивные методы ведения занятия (например, упражнения-разминки, темы для дискуссий, творческие игры, групповые обсуждения)?</t>
    </r>
  </si>
  <si>
    <r>
      <rPr>
        <sz val="11"/>
        <color rgb="FF000000"/>
        <rFont val="Calibri"/>
        <family val="2"/>
      </rPr>
      <t>участие инструкторов-сверстников?</t>
    </r>
  </si>
  <si>
    <r>
      <rPr>
        <sz val="11"/>
        <color rgb="FF000000"/>
        <rFont val="Calibri"/>
        <family val="2"/>
      </rPr>
      <t>задания для самоподготовки?</t>
    </r>
  </si>
  <si>
    <r>
      <rPr>
        <sz val="11"/>
        <color rgb="FF000000"/>
        <rFont val="Calibri"/>
        <family val="2"/>
      </rPr>
      <t>компьютерное или онлайн-обучение (включая вопросы о том, как выбирать надежные онлайн-ресурсы, как обеспечить безопасность учащихся в интернете, как бороться с кибербуллингом и другими видами преследования в киберсреде)?</t>
    </r>
  </si>
  <si>
    <r>
      <rPr>
        <sz val="11"/>
        <color rgb="FF000000"/>
        <rFont val="Calibri"/>
        <family val="2"/>
      </rPr>
      <t xml:space="preserve">Доступны ли преподавателям учебно-методические материалы и инструментарий, включая подробные указания по следующим вопросам: </t>
    </r>
  </si>
  <si>
    <r>
      <rPr>
        <sz val="11"/>
        <color rgb="FF000000"/>
        <rFont val="Calibri"/>
        <family val="2"/>
      </rPr>
      <t>цели обучения для каждого урока?</t>
    </r>
  </si>
  <si>
    <r>
      <rPr>
        <sz val="11"/>
        <color rgb="FF000000"/>
        <rFont val="Calibri"/>
        <family val="2"/>
      </rPr>
      <t>ожидаемые результаты каждого урока?</t>
    </r>
  </si>
  <si>
    <r>
      <rPr>
        <sz val="11"/>
        <color rgb="FF000000"/>
        <rFont val="Calibri"/>
        <family val="2"/>
      </rPr>
      <t>примерная длительность каждого урока?</t>
    </r>
  </si>
  <si>
    <r>
      <rPr>
        <sz val="11"/>
        <color rgb="FF000000"/>
        <rFont val="Calibri"/>
        <family val="2"/>
      </rPr>
      <t>в рамках какого предмета (-ов) можно рассматривать тему?</t>
    </r>
  </si>
  <si>
    <r>
      <rPr>
        <sz val="11"/>
        <color rgb="FF000000"/>
        <rFont val="Calibri"/>
        <family val="2"/>
      </rPr>
      <t>педагогические подходы?</t>
    </r>
  </si>
  <si>
    <r>
      <rPr>
        <sz val="11"/>
        <color rgb="FF000000"/>
        <rFont val="Calibri"/>
        <family val="2"/>
      </rPr>
      <t>методы оценки?</t>
    </r>
  </si>
  <si>
    <r>
      <rPr>
        <sz val="11"/>
        <color rgb="FF000000"/>
        <rFont val="Calibri"/>
        <family val="2"/>
      </rPr>
      <t>обязательные материалы для проведения уроков?</t>
    </r>
  </si>
  <si>
    <r>
      <rPr>
        <sz val="11"/>
        <color rgb="FF000000"/>
        <rFont val="Calibri"/>
        <family val="2"/>
      </rPr>
      <t>пошаговые инструкции для каждого урока?</t>
    </r>
  </si>
  <si>
    <r>
      <rPr>
        <sz val="11"/>
        <color rgb="FF000000"/>
        <rFont val="Calibri"/>
        <family val="2"/>
      </rPr>
      <t xml:space="preserve">Имеются ли пособия для учителя в достаточном количестве для всех преподавателей, отвечающих за проведение уроков сексуального образования? </t>
    </r>
  </si>
  <si>
    <r>
      <rPr>
        <sz val="11"/>
        <color rgb="FF000000"/>
        <rFont val="Calibri"/>
        <family val="2"/>
      </rPr>
      <t xml:space="preserve">Все ли учебные материалы прошли предварительное тестирование прежде чем их начали использовать учителя? </t>
    </r>
  </si>
  <si>
    <r>
      <rPr>
        <sz val="11"/>
        <color rgb="FF000000"/>
        <rFont val="Calibri"/>
        <family val="2"/>
      </rPr>
      <t>Возможна ли адаптация учебных материалов с учетом специфических местных условий?</t>
    </r>
  </si>
  <si>
    <r>
      <rPr>
        <sz val="11"/>
        <color rgb="FF000000"/>
        <rFont val="Calibri"/>
        <family val="2"/>
      </rPr>
      <t>Имеются ли учебные материалы для всех видов работы в классе по программе сексуального образования?</t>
    </r>
  </si>
  <si>
    <r>
      <rPr>
        <sz val="11"/>
        <color rgb="FF000000"/>
        <rFont val="Calibri"/>
        <family val="2"/>
      </rPr>
      <t xml:space="preserve">Можно ли без особого труда и с минимальными затратами размножать материалы для занятий по сексуальному образованию? </t>
    </r>
  </si>
  <si>
    <r>
      <rPr>
        <sz val="11"/>
        <color rgb="FF000000"/>
        <rFont val="Calibri"/>
        <family val="2"/>
      </rPr>
      <t>Существуют ли учебники по сексуальному образованию для учащихся?</t>
    </r>
  </si>
  <si>
    <r>
      <rPr>
        <sz val="11"/>
        <color rgb="FF000000"/>
        <rFont val="Calibri"/>
        <family val="2"/>
      </rPr>
      <t>Являются ли учебники по сексуальному образованию для учащихся культурно приемлемыми?</t>
    </r>
  </si>
  <si>
    <r>
      <rPr>
        <sz val="11"/>
        <color rgb="FF000000"/>
        <rFont val="Calibri"/>
        <family val="2"/>
      </rPr>
      <t>Отражают ли учебники по сексуальному образованию многообразие молодых людей в стране?</t>
    </r>
  </si>
  <si>
    <r>
      <rPr>
        <sz val="11"/>
        <color rgb="FF000000"/>
        <rFont val="Calibri"/>
        <family val="2"/>
      </rPr>
      <t>Включает ли программа сексуального образования ясные указания по следующим аспектам условий обучения:</t>
    </r>
  </si>
  <si>
    <r>
      <rPr>
        <sz val="11"/>
        <color rgb="FF000000"/>
        <rFont val="Calibri"/>
        <family val="2"/>
      </rPr>
      <t>важность создания образовательной среды, которая гарантирует учащимся приватность и конфиденциальность, и способ обеспечить такие условия в классе.</t>
    </r>
  </si>
  <si>
    <r>
      <rPr>
        <sz val="11"/>
        <color rgb="FF000000"/>
        <rFont val="Calibri"/>
        <family val="2"/>
      </rPr>
      <t>как обеспечить условия, в которых учащиеся смогут, не стесняясь, задавать вопросы и участвовать в учебном процессе, чувствуя себя в безопасности.</t>
    </r>
  </si>
  <si>
    <r>
      <rPr>
        <sz val="11"/>
        <color rgb="FF000000"/>
        <rFont val="Calibri"/>
        <family val="2"/>
      </rPr>
      <t>как поступить педагогу в случае, если учащийся решится рассказать о пережитом сексуальном насилии или домогательствах.</t>
    </r>
  </si>
  <si>
    <r>
      <rPr>
        <sz val="11"/>
        <color rgb="FF000000"/>
        <rFont val="Calibri"/>
        <family val="2"/>
      </rPr>
      <t>как воспитывать культуру толерантности и солидарности в образовательной среде, особенно в отношении гендерной идентичности, сексуальной ориентации, состояния здоровья, этнической принадлежности, инвалидности, социального или экономического статуса.</t>
    </r>
  </si>
  <si>
    <r>
      <rPr>
        <sz val="11"/>
        <color rgb="FF000000"/>
        <rFont val="Calibri"/>
        <family val="2"/>
      </rPr>
      <t>Предоставляют ли в школах учащимся презервативы и (или) методы контрацепции?</t>
    </r>
  </si>
  <si>
    <r>
      <rPr>
        <sz val="11"/>
        <color rgb="FF000000"/>
        <rFont val="Calibri"/>
        <family val="2"/>
      </rPr>
      <t>Существуют ли инструкции, согласно которым школьные медицинские кабинеты могут оказывать услуги СРЗ (например, консультирование, ДКТ и др.)?</t>
    </r>
  </si>
  <si>
    <r>
      <rPr>
        <sz val="11"/>
        <color rgb="FF000000"/>
        <rFont val="Calibri"/>
        <family val="2"/>
      </rPr>
      <t xml:space="preserve">Обучены ли медработники школьных медицинских кабинетов методам оказания дружественных к молодежи услуг в области сексуального и репродуктивного здоровья? </t>
    </r>
  </si>
  <si>
    <r>
      <rPr>
        <sz val="11"/>
        <color rgb="FF000000"/>
        <rFont val="Calibri"/>
        <family val="2"/>
      </rPr>
      <t xml:space="preserve">Предоставляются ли в рамках программы сексуального образования методические рекомендации школам о том, как организовать направление учащихся в службы сексуального и репродуктивного здоровья и службы психического здоровья? </t>
    </r>
  </si>
  <si>
    <t xml:space="preserve">Существуют ли для программы сексуального образования ясные и подробные рекомендации по личностно-ориентированному подходу к обучению, включая: </t>
  </si>
  <si>
    <t xml:space="preserve">Существуют ли для программы сексуального образования ясные и подробные методические указания, касающиеся следующих педагогических принципов: </t>
  </si>
  <si>
    <t>Существуют ли для программы сексуального образования ясные и подробные методические указания относительно привлечения других специалистов, помимо преподавателей, к проведению по необходимости некоторых занятий (например, медицинских работников)?</t>
  </si>
  <si>
    <r>
      <rPr>
        <sz val="11"/>
        <color rgb="FF000000"/>
        <rFont val="Calibri"/>
        <family val="2"/>
      </rPr>
      <t>Включено ли сексуальное образование в программу профессиональной подготовки всех будущих преподавателей, которым, возможно, предстоит вести занятия по сексуальному образованию?</t>
    </r>
  </si>
  <si>
    <r>
      <rPr>
        <sz val="11"/>
        <color rgb="FF000000"/>
        <rFont val="Calibri"/>
        <family val="2"/>
      </rPr>
      <t>Существуют ли программы подготовки без отрыва от работы для учителей, преподающих сексуальное образование?</t>
    </r>
  </si>
  <si>
    <r>
      <rPr>
        <sz val="11"/>
        <color rgb="FF000000"/>
        <rFont val="Calibri"/>
        <family val="2"/>
      </rPr>
      <t>Отвечает ли Министерство образования (или высшего образования) за подготовку учителей по вопросам сексуального образования?</t>
    </r>
  </si>
  <si>
    <r>
      <rPr>
        <sz val="11"/>
        <color rgb="FF000000"/>
        <rFont val="Calibri"/>
        <family val="2"/>
      </rPr>
      <t>Осуществляет ли Министерство образования (или высшего образования) надзор в сфере качества подготовки преподавателей по вопросам сексуального образования, когда такую подготовку осуществляют организации, не подведомственные МО?</t>
    </r>
  </si>
  <si>
    <r>
      <rPr>
        <sz val="11"/>
        <color rgb="FF000000"/>
        <rFont val="Calibri"/>
        <family val="2"/>
      </rPr>
      <t>Признает ли Министерство образования (или высшего образования) программы подготовки преподавателей по сексуальному образованию, осуществляемые организациями, не подведомственными МО?</t>
    </r>
  </si>
  <si>
    <r>
      <rPr>
        <sz val="11"/>
        <color rgb="FF000000"/>
        <rFont val="Calibri"/>
        <family val="2"/>
      </rPr>
      <t>Существуют ли минимальные стандарты подготовки преподавателей сексуального образования?</t>
    </r>
  </si>
  <si>
    <r>
      <rPr>
        <sz val="11"/>
        <color rgb="FF000000"/>
        <rFont val="Calibri"/>
        <family val="2"/>
      </rPr>
      <t>Охватывает ли программа подготовки преподавателей сексуального образования все 8 основных понятий, включенных в Международное техническое руководство по сексуальному образованию? 
(Подробнее см. во вкладках Содержание (Content), разделы: Отношения; Ценности, права, культура и сексуальность; Понимание гендерной проблематики; Насилие и забота о безопасности; Навыки, необходимые для здоровья и благополучия; Организм и развитие человека; Сексуальность и сексуальное поведение; Сексуальное и репродуктивное здоровье)</t>
    </r>
  </si>
  <si>
    <r>
      <rPr>
        <sz val="11"/>
        <color rgb="FF000000"/>
        <rFont val="Calibri"/>
        <family val="2"/>
      </rPr>
      <t>Приведены ли в программе подготовки преподавателей сексуального образования аргументы в пользу важности сексуального образования?</t>
    </r>
  </si>
  <si>
    <r>
      <rPr>
        <sz val="11"/>
        <color rgb="FF000000"/>
        <rFont val="Calibri"/>
        <family val="2"/>
      </rPr>
      <t xml:space="preserve">Входят ли следующие компоненты в признанные Министерством образования программы подготовки преподавателей: </t>
    </r>
  </si>
  <si>
    <r>
      <rPr>
        <sz val="11"/>
        <color rgb="FF000000"/>
        <rFont val="Calibri"/>
        <family val="2"/>
      </rPr>
      <t>практические занятия, позволяющие студентам тренироваться в проведении уроков сексуального образования?</t>
    </r>
  </si>
  <si>
    <r>
      <rPr>
        <sz val="11"/>
        <color rgb="FF000000"/>
        <rFont val="Calibri"/>
        <family val="2"/>
      </rPr>
      <t>занятия для преподавателей для обсуждения различий между их собственными ценностями, предубеждениями и мнениями и реальными потребностями учащихся в охране здоровья?</t>
    </r>
  </si>
  <si>
    <r>
      <rPr>
        <sz val="11"/>
        <color rgb="FF000000"/>
        <rFont val="Calibri"/>
        <family val="2"/>
      </rPr>
      <t>занятия для преподавателей по формированию представлений о многообразии человеческих тел, убеждений, взглядов, видов поведения, норм и ценностей (чтобы в итоге учителя избегали употребления слов «ненормальный», «неестественный» и им подобных)?</t>
    </r>
  </si>
  <si>
    <r>
      <rPr>
        <sz val="11"/>
        <color rgb="FF000000"/>
        <rFont val="Calibri"/>
        <family val="2"/>
      </rPr>
      <t>Формируют ли признанные Министерством образования программы подготовки следующие навыки у преподавателей:</t>
    </r>
  </si>
  <si>
    <r>
      <rPr>
        <sz val="11"/>
        <color rgb="FF000000"/>
        <rFont val="Calibri"/>
        <family val="2"/>
      </rPr>
      <t>преодолевать смущение при обсуждении вопросов сексуальности?</t>
    </r>
  </si>
  <si>
    <r>
      <rPr>
        <sz val="11"/>
        <color rgb="FF000000"/>
        <rFont val="Calibri"/>
        <family val="2"/>
      </rPr>
      <t>не оказывать давление на учащихся, побуждая их высказаться на личную или деликатную тему?</t>
    </r>
  </si>
  <si>
    <r>
      <rPr>
        <sz val="11"/>
        <color rgb="FF000000"/>
        <rFont val="Calibri"/>
        <family val="2"/>
      </rPr>
      <t>эффективно проводить широкий спектр личностно-ориентированных интерактивных занятий и упражнений?</t>
    </r>
  </si>
  <si>
    <r>
      <rPr>
        <sz val="11"/>
        <color rgb="FF000000"/>
        <rFont val="Calibri"/>
        <family val="2"/>
      </rPr>
      <t>планировать и проводить уроки на основе целей обучения, сформулированных в виде знаний, установок и навыков?</t>
    </r>
  </si>
  <si>
    <r>
      <rPr>
        <sz val="11"/>
        <color rgb="FF000000"/>
        <rFont val="Calibri"/>
        <family val="2"/>
      </rPr>
      <t>создавать и поддерживать безопасную, инклюзивную и благоприятную образовательную среду для всех учащихся?</t>
    </r>
  </si>
  <si>
    <r>
      <rPr>
        <sz val="11"/>
        <color rgb="FF000000"/>
        <rFont val="Calibri"/>
        <family val="2"/>
      </rPr>
      <t xml:space="preserve">использовать подход к обучению, опирающийся на жизненный опыт учащихся? </t>
    </r>
  </si>
  <si>
    <r>
      <rPr>
        <sz val="11"/>
        <color rgb="FF000000"/>
        <rFont val="Calibri"/>
        <family val="2"/>
      </rPr>
      <t>применять подходы к обучению, опирающиеся на способность учащихся анализировать и критически осмыслять свою жизнь и окружающий мир, а также решать проблемы?</t>
    </r>
  </si>
  <si>
    <r>
      <rPr>
        <sz val="11"/>
        <color rgb="FF000000"/>
        <rFont val="Calibri"/>
        <family val="2"/>
      </rPr>
      <t xml:space="preserve">Учат ли преподавателей реагировать на возражения и опасения родителей или представителей сообщества относительно сексуального образования (например, «Сексуальное образование приводит к раннему началу половой жизни», «Сексуальное образование противоречит нашей культуре или религии»; «Родители будут возражать»)? </t>
    </r>
  </si>
  <si>
    <r>
      <rPr>
        <sz val="11"/>
        <color rgb="FF000000"/>
        <rFont val="Calibri"/>
        <family val="2"/>
      </rPr>
      <t xml:space="preserve">Учат ли преподавателей реагировать на случаи насилия в отношении учащихся, включая школьное и гендерное насилие (например, физическое насилие, буллинг, словесные оскорбления, сексуальные домогательства, неуместные прикосновения, сексуальное принуждение, сексуальное насилие)? </t>
    </r>
  </si>
  <si>
    <r>
      <rPr>
        <sz val="11"/>
        <color rgb="FF000000"/>
        <rFont val="Calibri"/>
        <family val="2"/>
      </rPr>
      <t xml:space="preserve">Учат ли преподавателей направлять учащихся к специалистам медицинских и социальных служб? </t>
    </r>
  </si>
  <si>
    <r>
      <rPr>
        <sz val="11"/>
        <color rgb="FF000000"/>
        <rFont val="Calibri"/>
        <family val="2"/>
      </rPr>
      <t>Существуют ли методические указания по установлению связей между преподавателями сексуального образования и специалистами, к которым они могут обратиться за помощью по вопросам содержания сексуального образования, методов преподавания, интеграции в школьную программу и т. д.?</t>
    </r>
  </si>
  <si>
    <r>
      <rPr>
        <sz val="11"/>
        <color rgb="FF000000"/>
        <rFont val="Calibri"/>
        <family val="2"/>
      </rPr>
      <t xml:space="preserve">Предусмотрены ли в системе образования меры морального или материального стимулирования хорошей работы преподавателей сексуального образования? </t>
    </r>
  </si>
  <si>
    <r>
      <rPr>
        <sz val="11"/>
        <color rgb="FF000000"/>
        <rFont val="Calibri"/>
        <family val="2"/>
      </rPr>
      <t>Существуют ли на национальном/региональном уровне методические указания по подготовке инструкторов-сверстников для работы в программах сексуального образования?</t>
    </r>
  </si>
  <si>
    <r>
      <rPr>
        <sz val="11"/>
        <color rgb="FF000000"/>
        <rFont val="Calibri"/>
        <family val="2"/>
      </rPr>
      <t>Существуют ли на национальном/региональном уровне методические указания по подготовке медицинских работников к проведению занятий по сексуальному образованию в школах?</t>
    </r>
  </si>
  <si>
    <r>
      <rPr>
        <sz val="11"/>
        <color rgb="FF000000"/>
        <rFont val="Calibri"/>
        <family val="2"/>
      </rPr>
      <t>Если в школьных программах сексуального образования участвуют еще какие-либо специалисты, существуют ли на национальном/региональном уровне методические указания по их подготовке?</t>
    </r>
  </si>
  <si>
    <t>Подготовка будущих учителей |</t>
  </si>
  <si>
    <t>| Повышение квалификации</t>
  </si>
  <si>
    <t xml:space="preserve">Служит ли официальная школьная программа КСО основой программы подготовки преподавателей сексуального образования на национальном/региональном уровне? </t>
  </si>
  <si>
    <r>
      <rPr>
        <sz val="11"/>
        <color rgb="FF000000"/>
        <rFont val="Calibri"/>
        <family val="2"/>
      </rPr>
      <t>Доступна ли в стране информация или данные национального уровня о потребностях молодежи в сфере сексуального и репродуктивного здоровья?</t>
    </r>
  </si>
  <si>
    <r>
      <rPr>
        <sz val="11"/>
        <color rgb="FF000000"/>
        <rFont val="Calibri"/>
        <family val="2"/>
      </rPr>
      <t xml:space="preserve">Включены ли индикаторы, составленные на основе учебных планов/программ сексуального образования, в следующие информационные системы? </t>
    </r>
  </si>
  <si>
    <r>
      <rPr>
        <sz val="11"/>
        <color rgb="FF000000"/>
        <rFont val="Calibri"/>
        <family val="2"/>
      </rPr>
      <t>национальная система мониторинга и оценки программ по ВИЧ и СПИДу</t>
    </r>
  </si>
  <si>
    <r>
      <rPr>
        <sz val="11"/>
        <color rgb="FF000000"/>
        <rFont val="Calibri"/>
        <family val="2"/>
      </rPr>
      <t>национальная система мониторинга и оценки программ сексуального и репродуктивного здоровья</t>
    </r>
  </si>
  <si>
    <r>
      <rPr>
        <sz val="11"/>
        <color rgb="FF000000"/>
        <rFont val="Calibri"/>
        <family val="2"/>
      </rPr>
      <t>инструментарий проведения школьных инспекций</t>
    </r>
  </si>
  <si>
    <r>
      <rPr>
        <sz val="11"/>
        <color rgb="FF000000"/>
        <rFont val="Calibri"/>
        <family val="2"/>
      </rPr>
      <t xml:space="preserve">Доступна ли в стране информация или данные национального уровня о следующих показателях: </t>
    </r>
  </si>
  <si>
    <r>
      <rPr>
        <sz val="11"/>
        <color rgb="FF000000"/>
        <rFont val="Calibri"/>
        <family val="2"/>
      </rPr>
      <t>охват молодежи программой сексуального образования?</t>
    </r>
  </si>
  <si>
    <r>
      <rPr>
        <sz val="11"/>
        <color rgb="FF000000"/>
        <rFont val="Calibri"/>
        <family val="2"/>
      </rPr>
      <t>затраты на программы сексуального образования молодежи?</t>
    </r>
  </si>
  <si>
    <r>
      <rPr>
        <sz val="11"/>
        <color rgb="FF000000"/>
        <rFont val="Calibri"/>
        <family val="2"/>
      </rPr>
      <t>соответствие преподавания изначальной программе?</t>
    </r>
  </si>
  <si>
    <r>
      <rPr>
        <sz val="11"/>
        <color rgb="FF000000"/>
        <rFont val="Calibri"/>
        <family val="2"/>
      </rPr>
      <t>восприятие учащимися своего опыта обучения?</t>
    </r>
  </si>
  <si>
    <r>
      <rPr>
        <sz val="11"/>
        <color rgb="FF000000"/>
        <rFont val="Calibri"/>
        <family val="2"/>
      </rPr>
      <t>Измеряются ли на национальном уровне следующие показатели?</t>
    </r>
  </si>
  <si>
    <r>
      <rPr>
        <sz val="11"/>
        <color rgb="FF000000"/>
        <rFont val="Calibri"/>
        <family val="2"/>
      </rPr>
      <t>Процент образовательных учреждений, в которых приняты правила и инструкции для персонала и учащихся относительно физической безопасности, стигмы и дискриминации, сексуальных домогательств и сексуального насилия, и эти правила и инструкции доведены до сведения тех, кого они касаются (например, по данным ежегодной школьной переписи ИСУО)</t>
    </r>
  </si>
  <si>
    <r>
      <rPr>
        <sz val="11"/>
        <color rgb="FF000000"/>
        <rFont val="Calibri"/>
        <family val="2"/>
      </rPr>
      <t>процент школ, в которых в предыдущем учебном году проводилось обучение на основе формирования жизненных навыков по вопросам ВИЧ и сексуального образования (например, по данным ежегодной школьной переписи ИСУО или школьных опросов)</t>
    </r>
  </si>
  <si>
    <r>
      <rPr>
        <sz val="11"/>
        <color rgb="FF000000"/>
        <rFont val="Calibri"/>
        <family val="2"/>
      </rPr>
      <t>процент школ, в которых в предыдущем учебном году проводились беседы с родителями или опекунами учащихся о преподавании в школе программ на основе формирования жизненных навыков по вопросам ВИЧ и сексуального образования (например, по данным ежегодной школьной переписи ИСУО)</t>
    </r>
  </si>
  <si>
    <r>
      <rPr>
        <sz val="11"/>
        <color rgb="FF000000"/>
        <rFont val="Calibri"/>
        <family val="2"/>
      </rPr>
      <t>процент школ, учителя которых получили подготовку и уже вели уроки в предыдущем учебном году по программе на основе формирования жизненных навыков по вопросам ВИЧ и сексуального образования (например, по данным ежегодной школьной переписи ИСУО).</t>
    </r>
  </si>
  <si>
    <r>
      <rPr>
        <sz val="11"/>
        <color rgb="FF000000"/>
        <rFont val="Calibri"/>
        <family val="2"/>
      </rPr>
      <t>процент учащихся в возрасте 10-24 лет, которые демонстрируют желаемый уровень знаний и опровергают основные неправильные представления о ВИЧ и СПИДе (например, по данным школьного опроса).</t>
    </r>
  </si>
  <si>
    <r>
      <rPr>
        <sz val="11"/>
        <color rgb="FF000000"/>
        <rFont val="Calibri"/>
        <family val="2"/>
      </rPr>
      <t>процент учащихся, которые в предыдущем учебном году полностью прекратили посещать школу из-за болезни или смерти (например, по данным ежегодной школьной переписи ИСУО)</t>
    </r>
  </si>
  <si>
    <t>национальное обследование в области демографии и здравоохранения</t>
  </si>
  <si>
    <t>национальная информационная система управления образованием (ИСУО)</t>
  </si>
  <si>
    <r>
      <rPr>
        <sz val="11"/>
        <color rgb="FF000000"/>
        <rFont val="Calibri"/>
        <family val="2"/>
      </rPr>
      <t xml:space="preserve">Данное пересмотренное издание SERAT подготовлено по заказу Организацией Объединенных Наций по вопросам образования, науки и культуры (ЮНЕСКО). Обновления инструмента были осуществлены под управлением Ксавье Оспиталя (Xavier Hospital), регионального советника ЮНЕСКО по вопросам образования и здоровья в Западной и Центральной Африке и при общем руководстве со стороны сотрудников секции образования и здоровья в Штаб-квартире ЮНЕСКО, в том числе Криса Касла (Chris Castle), Джоанны Герат (Joanna Herat), Салли Бидл (Sally Beadle), Кары Дельмас (Cara Delmas) и Сильвена Сегу (Sylvain Seguy).
</t>
    </r>
    <r>
      <rPr>
        <sz val="11"/>
        <color rgb="FF000000"/>
        <rFont val="Arial"/>
        <family val="2"/>
      </rPr>
      <t xml:space="preserve">Над обновлениями данной версии инструмента работала группа независимых консультантов в составе Кэти Чау (Katie Chau), Доорчье Бракен (Doortje Braeken), Майке Келденич (Meike Keldenich), Кэтрин Уотсон (Katherine Watson) и Аруши Сингх (Arushi Singh).
</t>
    </r>
    <r>
      <rPr>
        <sz val="11"/>
        <color rgb="FF000000"/>
        <rFont val="Calibri"/>
        <family val="2"/>
      </rPr>
      <t xml:space="preserve">ЮНЕСКО выражает признательность правительствам Швеции, Норвегии и Франции за финансовую поддержку нашей работы.
</t>
    </r>
  </si>
  <si>
    <t>да</t>
  </si>
  <si>
    <t>в некоторой степени</t>
  </si>
  <si>
    <t>нет</t>
  </si>
  <si>
    <t>не знаю</t>
  </si>
  <si>
    <t>не применимо</t>
  </si>
  <si>
    <t>Существуют ли инструкции, разрешающие школьным медицинским кабинетам оказывать услуги по СРЗ (например, консультирование, ДКТ и т. д.)?</t>
  </si>
  <si>
    <t>гарантируют права ключевых групп населения (например, работников секс-бизнеса; лиц, идентифицирующих себя как транс*; лиц, употребляющих наркотики) на жизнь, свободу, безопасность и защиту от всех форм дискриминации?</t>
  </si>
  <si>
    <t>КОМП</t>
  </si>
  <si>
    <t>Комплексное обследование по множественным показателям</t>
  </si>
  <si>
    <t xml:space="preserve">Идентификационная форма </t>
  </si>
  <si>
    <t xml:space="preserve">Данные систем образования и здравоохранения </t>
  </si>
  <si>
    <t xml:space="preserve">Нормативно-правовой контекст </t>
  </si>
  <si>
    <t xml:space="preserve">Задачи и принципы </t>
  </si>
  <si>
    <t xml:space="preserve">Интеграция в национальную школьную программу </t>
  </si>
  <si>
    <t>Методика преподавания</t>
  </si>
  <si>
    <t xml:space="preserve">Подготовка педагогических кадров </t>
  </si>
  <si>
    <t xml:space="preserve">Мониторинг и оценка </t>
  </si>
  <si>
    <t xml:space="preserve">Сводные результаты </t>
  </si>
  <si>
    <t xml:space="preserve">Выражение признательности </t>
  </si>
  <si>
    <r>
      <t>Гендерная неконформность/гендерно-неконформные</t>
    </r>
    <r>
      <rPr>
        <sz val="11"/>
        <color rgb="FF000000"/>
        <rFont val="Calibri"/>
        <family val="2"/>
      </rPr>
      <t xml:space="preserve"> люди, не соответствующие ни одному из бинарных гендерных определений мужчины или женщины, а также люди, чье гендерное выражение отличается от стандартных гендерных норм.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В некоторых случаях человек воспринимается обществом как гендерно-неконформный из-за своего гендерного выражения.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Однако сам человек может не воспринимать себя в качестве гендерно-неконформного.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Гендерное выражение и гендерная неконформность явным образом связаны с индивидуальным и социальным восприятием мужественности и женственности.</t>
    </r>
  </si>
  <si>
    <t>Страновой отчет ЮНЭЙДС, Кластерное обследование по множественным показателям (КОМП) ЮНИСЕФ</t>
  </si>
  <si>
    <t>Страновой отчет ЮНЭЙДС, КОМП ЮНИСЕФ</t>
  </si>
  <si>
    <t>Нормативно-правовой контекст</t>
  </si>
  <si>
    <t>Данные систем образования и здравоохранения</t>
  </si>
  <si>
    <t>Идентификационная форма</t>
  </si>
  <si>
    <t>Как пользоваться SERAT</t>
  </si>
  <si>
    <t>Что представляет собой SERAT?</t>
  </si>
  <si>
    <t>Задачи и принципы</t>
  </si>
  <si>
    <t>Содержание программы (5-8 лет)</t>
  </si>
  <si>
    <t>Содержание программы (9 - 12 лет)</t>
  </si>
  <si>
    <t>Каков чистый коэффициент охвата начальным образованием?</t>
  </si>
  <si>
    <r>
      <rPr>
        <b/>
        <sz val="11"/>
        <color rgb="FF000000"/>
        <rFont val="Calibri"/>
        <family val="2"/>
      </rPr>
      <t>»</t>
    </r>
    <r>
      <rPr>
        <sz val="11"/>
        <color rgb="FF000000"/>
        <rFont val="Calibri"/>
        <family val="2"/>
      </rPr>
      <t xml:space="preserve"> анализа внешкольных программ. Для анализа внешкольных мероприятий предназначен инструмент Inside &amp; Out, разработанный Международной федерацией планирования семьи и ЮНЕСКО.</t>
    </r>
  </si>
  <si>
    <r>
      <rPr>
        <b/>
        <sz val="13.5"/>
        <color rgb="FF000000"/>
        <rFont val="Calibri"/>
        <family val="2"/>
      </rPr>
      <t>РЕКОМЕНДУЕМЫЕ ШАГИ ПО ИСПОЛЬЗОВАНИЮ SERAT</t>
    </r>
  </si>
  <si>
    <r>
      <rPr>
        <i/>
        <sz val="11"/>
        <color rgb="FF000000"/>
        <rFont val="Calibri"/>
        <family val="2"/>
      </rPr>
      <t xml:space="preserve">Содержание </t>
    </r>
    <r>
      <rPr>
        <sz val="11"/>
        <color rgb="FF000000"/>
        <rFont val="Calibri"/>
        <family val="2"/>
      </rPr>
      <t xml:space="preserve">
</t>
    </r>
    <r>
      <rPr>
        <i/>
        <sz val="11"/>
        <color rgb="FF000000"/>
        <rFont val="Calibri"/>
        <family val="2"/>
      </rPr>
      <t>(5 - 8 лет)</t>
    </r>
    <r>
      <rPr>
        <sz val="11"/>
        <color rgb="FF000000"/>
        <rFont val="Calibri"/>
        <family val="2"/>
      </rPr>
      <t xml:space="preserve">
</t>
    </r>
    <r>
      <rPr>
        <i/>
        <sz val="11"/>
        <color rgb="FF000000"/>
        <rFont val="Calibri"/>
        <family val="2"/>
      </rPr>
      <t>(9 - 12 лет)</t>
    </r>
    <r>
      <rPr>
        <sz val="11"/>
        <color rgb="FF000000"/>
        <rFont val="Calibri"/>
        <family val="2"/>
      </rPr>
      <t xml:space="preserve">
</t>
    </r>
    <r>
      <rPr>
        <i/>
        <sz val="11"/>
        <color rgb="FF000000"/>
        <rFont val="Calibri"/>
        <family val="2"/>
      </rPr>
      <t>(12 - 15 лет)</t>
    </r>
    <r>
      <rPr>
        <sz val="11"/>
        <color rgb="FF000000"/>
        <rFont val="Calibri"/>
        <family val="2"/>
      </rPr>
      <t xml:space="preserve">
</t>
    </r>
    <r>
      <rPr>
        <i/>
        <sz val="11"/>
        <color rgb="FF000000"/>
        <rFont val="Calibri"/>
        <family val="2"/>
      </rPr>
      <t>(15 - 18+ лет)</t>
    </r>
  </si>
  <si>
    <r>
      <t xml:space="preserve">Определение комплексного сексуального образования (см. Раздел 2 </t>
    </r>
    <r>
      <rPr>
        <i/>
        <u/>
        <sz val="11"/>
        <color rgb="FF1155CC"/>
        <rFont val="Calibri"/>
        <family val="2"/>
      </rPr>
      <t>Международного технического руководства по сексуальному образованию</t>
    </r>
    <r>
      <rPr>
        <i/>
        <sz val="11"/>
        <color rgb="FF000000"/>
        <rFont val="Calibri"/>
        <family val="2"/>
      </rPr>
      <t xml:space="preserve">, 2018 г., </t>
    </r>
    <r>
      <rPr>
        <sz val="11"/>
        <color rgb="FF000000"/>
        <rFont val="Calibri"/>
        <family val="2"/>
      </rPr>
      <t xml:space="preserve">и </t>
    </r>
    <r>
      <rPr>
        <i/>
        <sz val="11"/>
        <color rgb="FF1155CC"/>
        <rFont val="Calibri"/>
        <family val="2"/>
      </rPr>
      <t>It’s All One Curriculum</t>
    </r>
    <r>
      <rPr>
        <i/>
        <sz val="11"/>
        <color rgb="FF000000"/>
        <rFont val="Calibri"/>
        <family val="2"/>
      </rPr>
      <t>, 2011 г.)</t>
    </r>
  </si>
  <si>
    <t>Международное техническое руководство по сексуальному образованию, 2018 г.</t>
  </si>
  <si>
    <t>умение по-разному проявлять сексуальные чувства или близость (т. е. не только через половой контакт)?</t>
  </si>
  <si>
    <r>
      <rPr>
        <sz val="12"/>
        <color rgb="FFC5192D"/>
        <rFont val="Calibri"/>
        <family val="2"/>
      </rPr>
      <t>Область познания</t>
    </r>
  </si>
  <si>
    <t>Европейское региональное бюро ВОЗ и ФЦПСЗ Стандарты сексуального образования в Европе. Руководство для внедрения. 2010</t>
  </si>
  <si>
    <t>Рекомендации ВОЗ по сексуальному и репродуктивному здоровью и правам подростков. 2018 (Глава 2)</t>
  </si>
  <si>
    <t>https://healtheducationresources.unesco.org/sites/default/files/resources/serat_3.0_narrative_report_template_ru.docx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</si>
</sst>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43" formatCode="_-* #,##0.00_-;\-* #,##0.00_-;_-* &quot;-&quot;??_-;_-@_-"/>
    <numFmt numFmtId="164" formatCode="_-* #,##0\ &quot;RUB&quot;_-;\-* #,##0\ &quot;RUB&quot;_-;_-* &quot;-&quot;\ &quot;RUB&quot;_-;_-@_-"/>
    <numFmt numFmtId="165" formatCode="_-* #,##0.00\ &quot;RUB&quot;_-;\-* #,##0.00\ &quot;RUB&quot;_-;_-* &quot;-&quot;??\ &quot;RUB&quot;_-;_-@_-"/>
    <numFmt numFmtId="166" formatCode="[$-409]d\-mmm\-yyyy"/>
  </numFmts>
  <fonts count="130"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20"/>
      <color rgb="FFFFFFFF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4"/>
      <color rgb="FF000000"/>
      <name val="Arial"/>
      <family val="2"/>
    </font>
    <font>
      <sz val="10"/>
      <name val="Ubuntu"/>
      <family val="2"/>
    </font>
    <font>
      <b/>
      <sz val="14"/>
      <color rgb="FF434343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rgb="FFFF0000"/>
      <name val="Ubuntu"/>
      <family val="2"/>
    </font>
    <font>
      <b/>
      <sz val="10"/>
      <color rgb="FFFF0000"/>
      <name val="Arial"/>
      <family val="2"/>
    </font>
    <font>
      <b/>
      <sz val="22"/>
      <color theme="0"/>
      <name val="Franklin Gothic Medium"/>
      <family val="2"/>
    </font>
    <font>
      <sz val="14"/>
      <color theme="6"/>
      <name val="Franklin Gothic Medium"/>
      <family val="2"/>
    </font>
    <font>
      <sz val="14"/>
      <color rgb="FF000000"/>
      <name val="Franklin Gothic Medium"/>
      <family val="2"/>
    </font>
    <font>
      <sz val="14"/>
      <color rgb="FFFF0000"/>
      <name val="Franklin Gothic Medium"/>
      <family val="2"/>
    </font>
    <font>
      <sz val="14"/>
      <name val="Franklin Gothic Medium"/>
      <family val="2"/>
    </font>
    <font>
      <sz val="11"/>
      <color rgb="FF000000"/>
      <name val="Arial"/>
      <family val="2"/>
    </font>
    <font>
      <b/>
      <sz val="14"/>
      <color theme="6"/>
      <name val="Franklin Gothic Medium"/>
      <family val="2"/>
    </font>
    <font>
      <sz val="11"/>
      <color theme="0"/>
      <name val="Arial"/>
      <family val="2"/>
    </font>
    <font>
      <b/>
      <sz val="21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Ubuntu"/>
      <family val="2"/>
    </font>
    <font>
      <sz val="12"/>
      <color rgb="FF000000"/>
      <name val="Arial"/>
      <family val="2"/>
    </font>
    <font>
      <sz val="10"/>
      <color theme="0"/>
      <name val="Arial"/>
      <family val="2"/>
    </font>
    <font>
      <sz val="10"/>
      <color rgb="FFC00000"/>
      <name val="Arial"/>
      <family val="2"/>
    </font>
    <font>
      <sz val="14"/>
      <color theme="0"/>
      <name val="Arial"/>
      <family val="2"/>
    </font>
    <font>
      <sz val="10"/>
      <color theme="6"/>
      <name val="Arial"/>
      <family val="2"/>
    </font>
    <font>
      <b/>
      <sz val="10"/>
      <color theme="0"/>
      <name val="Arial"/>
      <family val="2"/>
    </font>
    <font>
      <sz val="10"/>
      <color theme="0"/>
      <name val="Ubuntu"/>
      <family val="2"/>
    </font>
    <font>
      <sz val="28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10"/>
      <color rgb="FFFFFF00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Arial"/>
      <family val="2"/>
    </font>
    <font>
      <sz val="14"/>
      <color theme="0"/>
      <name val="Calibri"/>
      <family val="2"/>
      <scheme val="minor"/>
    </font>
    <font>
      <b/>
      <sz val="16"/>
      <color rgb="FFC5192D"/>
      <name val="Arial"/>
      <family val="2"/>
    </font>
    <font>
      <sz val="26"/>
      <color rgb="FF00000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6"/>
      <name val="Calibri"/>
      <family val="2"/>
      <scheme val="minor"/>
    </font>
    <font>
      <sz val="10"/>
      <name val="Calibri"/>
      <family val="2"/>
      <scheme val="minor"/>
    </font>
    <font>
      <sz val="22"/>
      <color theme="0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4"/>
      <color theme="6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2"/>
      <color theme="0"/>
      <name val="Calibri "/>
      <family val="2"/>
    </font>
    <font>
      <sz val="14"/>
      <color theme="6"/>
      <name val="Calibri "/>
      <family val="2"/>
    </font>
    <font>
      <b/>
      <sz val="14"/>
      <color theme="6"/>
      <name val="Calibri "/>
      <family val="2"/>
    </font>
    <font>
      <sz val="11"/>
      <color theme="0"/>
      <name val="Calibri "/>
      <family val="2"/>
    </font>
    <font>
      <sz val="11"/>
      <color rgb="FF000000"/>
      <name val="Calibri "/>
      <family val="2"/>
    </font>
    <font>
      <b/>
      <sz val="11"/>
      <color rgb="FF000000"/>
      <name val="Calibri "/>
      <family val="2"/>
    </font>
    <font>
      <i/>
      <sz val="10"/>
      <color rgb="FF000000"/>
      <name val="Calibri "/>
      <family val="2"/>
    </font>
    <font>
      <sz val="10"/>
      <color rgb="FF000000"/>
      <name val="Calibri 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6"/>
      <name val="Calibri"/>
      <family val="2"/>
      <scheme val="minor"/>
    </font>
    <font>
      <sz val="12"/>
      <color theme="6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3.9"/>
      <color theme="0"/>
      <name val="Calibri"/>
      <family val="2"/>
      <scheme val="minor"/>
    </font>
    <font>
      <b/>
      <sz val="13.9"/>
      <color rgb="FF000000"/>
      <name val="Calibri"/>
      <family val="2"/>
      <scheme val="minor"/>
    </font>
    <font>
      <i/>
      <sz val="11"/>
      <color rgb="FF666666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2"/>
      <color rgb="FFFFFFFF"/>
      <name val="Franklin Gothic Medium"/>
      <family val="2"/>
    </font>
    <font>
      <sz val="11"/>
      <color rgb="FF000000"/>
      <name val="Calibri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b/>
      <sz val="22"/>
      <color rgb="FFFFFFFF"/>
      <name val="Calibri"/>
      <family val="2"/>
    </font>
    <font>
      <b/>
      <sz val="14"/>
      <color rgb="FFFFFFFF"/>
      <name val="Calibri"/>
      <family val="2"/>
    </font>
    <font>
      <sz val="14"/>
      <color rgb="FFC5192D"/>
      <name val="Calibri"/>
      <family val="2"/>
    </font>
    <font>
      <sz val="11"/>
      <color rgb="FFFFFFFF"/>
      <name val="Calibri"/>
      <family val="2"/>
    </font>
    <font>
      <sz val="10"/>
      <color rgb="FF000000"/>
      <name val="Calibri"/>
      <family val="2"/>
    </font>
    <font>
      <sz val="11"/>
      <color rgb="FFFFFFFF"/>
      <name val="Arial"/>
      <family val="2"/>
    </font>
    <font>
      <sz val="14"/>
      <color rgb="FFC00000"/>
      <name val="Calibri"/>
      <family val="2"/>
    </font>
    <font>
      <sz val="22"/>
      <color rgb="FFFFFFFF"/>
      <name val="Calibri"/>
      <family val="2"/>
    </font>
    <font>
      <b/>
      <sz val="14"/>
      <color rgb="FFC5192D"/>
      <name val="Calibri"/>
      <family val="2"/>
    </font>
    <font>
      <b/>
      <sz val="22"/>
      <color rgb="FFFFFFFF"/>
      <name val="Calibri "/>
      <family val="2"/>
    </font>
    <font>
      <sz val="14"/>
      <color rgb="FFC5192D"/>
      <name val="Calibri "/>
      <family val="2"/>
    </font>
    <font>
      <b/>
      <sz val="14"/>
      <color rgb="FFC5192D"/>
      <name val="Calibri "/>
      <family val="2"/>
    </font>
    <font>
      <sz val="11"/>
      <color rgb="FFFFFFFF"/>
      <name val="Calibri 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i/>
      <sz val="11"/>
      <color rgb="FFC5192D"/>
      <name val="Calibri"/>
      <family val="2"/>
    </font>
    <font>
      <sz val="11"/>
      <color rgb="FF808080"/>
      <name val="Calibri"/>
      <family val="2"/>
    </font>
    <font>
      <b/>
      <sz val="13.9"/>
      <color rgb="FFFFFFFF"/>
      <name val="Calibri"/>
      <family val="2"/>
    </font>
    <font>
      <b/>
      <sz val="11"/>
      <color rgb="FF0077D4"/>
      <name val="Calibri"/>
      <family val="2"/>
    </font>
    <font>
      <sz val="28"/>
      <color rgb="FFFFFFFF"/>
      <name val="Calibri"/>
      <family val="2"/>
    </font>
    <font>
      <u/>
      <sz val="14"/>
      <color rgb="FF548DD4"/>
      <name val="Arial"/>
      <family val="2"/>
    </font>
    <font>
      <b/>
      <sz val="13.9"/>
      <color rgb="FF000000"/>
      <name val="Calibri"/>
      <family val="2"/>
    </font>
    <font>
      <b/>
      <i/>
      <sz val="11"/>
      <color rgb="FF000000"/>
      <name val="Calibri"/>
      <family val="2"/>
    </font>
    <font>
      <i/>
      <u/>
      <sz val="11"/>
      <color rgb="FF1155CC"/>
      <name val="Calibri"/>
      <family val="2"/>
    </font>
    <font>
      <i/>
      <sz val="11"/>
      <color rgb="FF1155CC"/>
      <name val="Calibri"/>
      <family val="2"/>
    </font>
    <font>
      <u/>
      <sz val="10"/>
      <color rgb="FF548DD4"/>
      <name val="Calibri"/>
      <family val="2"/>
    </font>
    <font>
      <i/>
      <sz val="10"/>
      <color rgb="FF000000"/>
      <name val="Calibri"/>
      <family val="2"/>
    </font>
    <font>
      <sz val="48"/>
      <color rgb="FFFFFFFF"/>
      <name val="Calibri"/>
      <family val="2"/>
    </font>
    <font>
      <sz val="18"/>
      <color rgb="FF000000"/>
      <name val="Calibri"/>
      <family val="2"/>
    </font>
    <font>
      <sz val="10"/>
      <color rgb="FF000000"/>
      <name val="Arial"/>
      <family val="2"/>
    </font>
    <font>
      <sz val="11"/>
      <color rgb="FFFF0000"/>
      <name val="Calibri"/>
      <family val="2"/>
      <scheme val="minor"/>
    </font>
    <font>
      <sz val="24"/>
      <color rgb="FFFFFFFF"/>
      <name val="Calibri"/>
      <family val="2"/>
    </font>
    <font>
      <sz val="24"/>
      <color theme="0"/>
      <name val="Calibri"/>
      <family val="2"/>
      <scheme val="minor"/>
    </font>
    <font>
      <b/>
      <sz val="13"/>
      <color rgb="FF000000"/>
      <name val="Calibri"/>
      <family val="2"/>
      <scheme val="minor"/>
    </font>
    <font>
      <b/>
      <sz val="13"/>
      <color rgb="FF000000"/>
      <name val="Calibri"/>
      <family val="2"/>
    </font>
    <font>
      <i/>
      <sz val="10"/>
      <color theme="6"/>
      <name val="Calibri"/>
      <family val="2"/>
      <scheme val="minor"/>
    </font>
    <font>
      <i/>
      <sz val="10"/>
      <color rgb="FFC5192D"/>
      <name val="Calibri"/>
      <family val="2"/>
    </font>
    <font>
      <sz val="11"/>
      <color theme="6"/>
      <name val="Calibri "/>
      <family val="2"/>
    </font>
    <font>
      <sz val="11"/>
      <color rgb="FFC5192D"/>
      <name val="Calibri "/>
      <family val="2"/>
    </font>
    <font>
      <i/>
      <sz val="11"/>
      <color rgb="FF000000"/>
      <name val="Calibri "/>
    </font>
    <font>
      <sz val="11"/>
      <color rgb="FF000000"/>
      <name val="Calibri "/>
    </font>
    <font>
      <sz val="11"/>
      <color theme="6"/>
      <name val="Calibri"/>
      <family val="2"/>
      <scheme val="minor"/>
    </font>
    <font>
      <sz val="11"/>
      <color rgb="FFC5192D"/>
      <name val="Calibri"/>
      <family val="2"/>
    </font>
    <font>
      <b/>
      <sz val="13.5"/>
      <color rgb="FF000000"/>
      <name val="Calibri"/>
      <family val="2"/>
      <scheme val="minor"/>
    </font>
    <font>
      <b/>
      <sz val="13.5"/>
      <color rgb="FF000000"/>
      <name val="Calibri"/>
      <family val="2"/>
    </font>
    <font>
      <sz val="12"/>
      <color rgb="FFC5192D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E1ED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1EDFF"/>
        <bgColor indexed="64"/>
      </patternFill>
    </fill>
    <fill>
      <patternFill patternType="solid">
        <fgColor rgb="FFC5192D"/>
        <bgColor indexed="64"/>
      </patternFill>
    </fill>
    <fill>
      <patternFill patternType="solid">
        <fgColor rgb="FFF3F8FF"/>
        <bgColor indexed="64"/>
      </patternFill>
    </fill>
    <fill>
      <patternFill patternType="solid">
        <fgColor rgb="FF0077D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thin">
        <color theme="0" tint="-0.24991607409894101"/>
      </right>
      <top/>
      <bottom style="thin">
        <color rgb="FFC00000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rgb="FFC00000"/>
      </bottom>
      <diagonal/>
    </border>
    <border>
      <left style="thin">
        <color theme="0" tint="-0.24991607409894101"/>
      </left>
      <right style="medium">
        <color theme="0"/>
      </right>
      <top/>
      <bottom style="thin">
        <color rgb="FFC00000"/>
      </bottom>
      <diagonal/>
    </border>
    <border>
      <left style="medium">
        <color theme="0"/>
      </left>
      <right style="thin">
        <color theme="0" tint="-0.24991607409894101"/>
      </right>
      <top style="thin">
        <color rgb="FFC00000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rgb="FFC00000"/>
      </top>
      <bottom style="thin">
        <color theme="0" tint="-0.24991607409894101"/>
      </bottom>
      <diagonal/>
    </border>
    <border>
      <left style="thin">
        <color theme="0" tint="-0.24991607409894101"/>
      </left>
      <right style="medium">
        <color theme="0"/>
      </right>
      <top style="thin">
        <color rgb="FFC00000"/>
      </top>
      <bottom style="thin">
        <color theme="0" tint="-0.24991607409894101"/>
      </bottom>
      <diagonal/>
    </border>
    <border>
      <left style="medium">
        <color theme="0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 style="thin">
        <color theme="0" tint="-0.24991607409894101"/>
      </bottom>
      <diagonal/>
    </border>
    <border>
      <left style="medium">
        <color theme="0"/>
      </left>
      <right style="thin">
        <color theme="0" tint="-0.24991607409894101"/>
      </right>
      <top style="thin">
        <color theme="0" tint="-0.24991607409894101"/>
      </top>
      <bottom style="medium">
        <color theme="0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medium">
        <color theme="0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 style="medium">
        <color theme="0"/>
      </bottom>
      <diagonal/>
    </border>
    <border>
      <left style="thin">
        <color theme="0" tint="-0.24991607409894101"/>
      </left>
      <right style="medium">
        <color theme="0"/>
      </right>
      <top/>
      <bottom style="thin">
        <color theme="6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6"/>
      </top>
      <bottom style="thin">
        <color theme="0" tint="-0.24991607409894101"/>
      </bottom>
      <diagonal/>
    </border>
    <border>
      <left style="thin">
        <color theme="0" tint="-0.24991607409894101"/>
      </left>
      <right style="medium">
        <color theme="0"/>
      </right>
      <top style="thin">
        <color theme="6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rgb="FFC00000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 style="thin">
        <color rgb="FFC00000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 style="thin">
        <color theme="0" tint="-0.24991607409894101"/>
      </right>
      <top style="thin">
        <color theme="0" tint="-0.24991607409894101"/>
      </top>
      <bottom style="medium">
        <color theme="0"/>
      </bottom>
      <diagonal/>
    </border>
    <border>
      <left style="medium">
        <color theme="0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 style="thin">
        <color theme="0" tint="-0.24991607409894101"/>
      </left>
      <right style="medium">
        <color theme="0"/>
      </right>
      <top/>
      <bottom style="thin">
        <color theme="0" tint="-0.24991607409894101"/>
      </bottom>
      <diagonal/>
    </border>
    <border>
      <left style="medium">
        <color theme="0"/>
      </left>
      <right style="thin">
        <color theme="0" tint="-0.24991607409894101"/>
      </right>
      <top/>
      <bottom style="thin">
        <color theme="6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6"/>
      </bottom>
      <diagonal/>
    </border>
    <border>
      <left/>
      <right style="thin">
        <color theme="0" tint="-0.24991607409894101"/>
      </right>
      <top/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/>
      <right style="thin">
        <color theme="0" tint="-0.24991607409894101"/>
      </right>
      <top style="thin">
        <color theme="0" tint="-0.24991607409894101"/>
      </top>
      <bottom style="thin">
        <color theme="6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6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 style="thin">
        <color theme="6"/>
      </bottom>
      <diagonal/>
    </border>
    <border>
      <left/>
      <right style="thin">
        <color theme="0" tint="-0.24991607409894101"/>
      </right>
      <top style="thin">
        <color theme="6"/>
      </top>
      <bottom style="thin">
        <color theme="0" tint="-0.24991607409894101"/>
      </bottom>
      <diagonal/>
    </border>
    <border>
      <left/>
      <right style="thin">
        <color theme="0" tint="-0.24991607409894101"/>
      </right>
      <top/>
      <bottom style="medium">
        <color theme="0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medium">
        <color theme="0"/>
      </bottom>
      <diagonal/>
    </border>
    <border>
      <left style="thin">
        <color theme="0" tint="-0.24991607409894101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24991607409894101"/>
      </left>
      <right/>
      <top/>
      <bottom style="thin">
        <color theme="0" tint="-0.24991607409894101"/>
      </bottom>
      <diagonal/>
    </border>
    <border>
      <left style="thin">
        <color theme="0" tint="-0.24991607409894101"/>
      </left>
      <right/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/>
      <top style="thin">
        <color theme="6"/>
      </top>
      <bottom style="thin">
        <color theme="0" tint="-0.24991607409894101"/>
      </bottom>
      <diagonal/>
    </border>
    <border>
      <left style="thin">
        <color theme="0" tint="-0.24991607409894101"/>
      </left>
      <right/>
      <top style="thin">
        <color theme="0" tint="-0.24991607409894101"/>
      </top>
      <bottom style="medium">
        <color theme="0"/>
      </bottom>
      <diagonal/>
    </border>
    <border>
      <left/>
      <right style="medium">
        <color theme="0"/>
      </right>
      <top/>
      <bottom style="thin">
        <color rgb="FFBFBFBF"/>
      </bottom>
      <diagonal/>
    </border>
    <border>
      <left/>
      <right style="thin">
        <color rgb="FFBFBFBF"/>
      </right>
      <top style="thin">
        <color theme="0" tint="-0.24991607409894101"/>
      </top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theme="6"/>
      </bottom>
      <diagonal/>
    </border>
    <border>
      <left/>
      <right style="medium">
        <color theme="0"/>
      </right>
      <top/>
      <bottom style="thin">
        <color theme="6"/>
      </bottom>
      <diagonal/>
    </border>
    <border>
      <left/>
      <right style="thin">
        <color rgb="FFBFBFBF"/>
      </right>
      <top/>
      <bottom style="medium">
        <color theme="0"/>
      </bottom>
      <diagonal/>
    </border>
    <border>
      <left style="thin">
        <color rgb="FFBFBFBF"/>
      </left>
      <right style="thin">
        <color theme="0" tint="-0.24991607409894101"/>
      </right>
      <top style="thin">
        <color theme="0" tint="-0.24991607409894101"/>
      </top>
      <bottom style="medium">
        <color theme="0"/>
      </bottom>
      <diagonal/>
    </border>
    <border>
      <left/>
      <right/>
      <top style="thin">
        <color theme="0" tint="-0.24991607409894101"/>
      </top>
      <bottom style="thin">
        <color theme="0" tint="-0.24991607409894101"/>
      </bottom>
      <diagonal/>
    </border>
    <border>
      <left/>
      <right style="thin">
        <color theme="0" tint="-0.24991607409894101"/>
      </right>
      <top style="thin">
        <color theme="0" tint="-0.24991607409894101"/>
      </top>
      <bottom/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/>
      <diagonal/>
    </border>
    <border>
      <left/>
      <right/>
      <top style="thin">
        <color theme="6"/>
      </top>
      <bottom style="thin">
        <color theme="0" tint="-0.24991607409894101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/>
      <diagonal/>
    </border>
    <border>
      <left style="medium">
        <color theme="0"/>
      </left>
      <right style="thin">
        <color theme="0" tint="-0.24991607409894101"/>
      </right>
      <top style="medium">
        <color theme="0"/>
      </top>
      <bottom style="medium">
        <color theme="0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theme="0"/>
      </right>
      <top style="thin">
        <color auto="1"/>
      </top>
      <bottom/>
      <diagonal/>
    </border>
    <border>
      <left style="thin">
        <color auto="1"/>
      </left>
      <right style="medium">
        <color theme="0"/>
      </right>
      <top/>
      <bottom/>
      <diagonal/>
    </border>
    <border>
      <left style="thin">
        <color auto="1"/>
      </left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theme="0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0"/>
      </right>
      <top style="thin">
        <color rgb="FF000000"/>
      </top>
      <bottom style="thin">
        <color rgb="FF000000"/>
      </bottom>
      <diagonal/>
    </border>
    <border>
      <left style="medium">
        <color theme="0"/>
      </left>
      <right style="thin">
        <color rgb="FF000000"/>
      </right>
      <top style="thin">
        <color rgb="FF000000"/>
      </top>
      <bottom style="medium">
        <color theme="0"/>
      </bottom>
      <diagonal/>
    </border>
    <border>
      <left style="thin">
        <color rgb="FF000000"/>
      </left>
      <right style="medium">
        <color theme="0"/>
      </right>
      <top style="thin">
        <color rgb="FF000000"/>
      </top>
      <bottom style="medium">
        <color theme="0"/>
      </bottom>
      <diagonal/>
    </border>
    <border>
      <left/>
      <right style="medium">
        <color theme="0"/>
      </right>
      <top style="thin">
        <color auto="1"/>
      </top>
      <bottom/>
      <diagonal/>
    </border>
    <border>
      <left/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auto="1"/>
      </right>
      <top style="thin">
        <color auto="1"/>
      </top>
      <bottom/>
      <diagonal/>
    </border>
    <border>
      <left style="medium">
        <color theme="0"/>
      </left>
      <right style="thin">
        <color auto="1"/>
      </right>
      <top/>
      <bottom/>
      <diagonal/>
    </border>
    <border>
      <left style="medium">
        <color theme="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theme="0"/>
      </left>
      <right style="thin">
        <color auto="1"/>
      </right>
      <top/>
      <bottom style="medium">
        <color theme="0"/>
      </bottom>
      <diagonal/>
    </border>
    <border>
      <left style="medium">
        <color theme="0"/>
      </left>
      <right/>
      <top style="thin">
        <color auto="1"/>
      </top>
      <bottom/>
      <diagonal/>
    </border>
    <border>
      <left style="medium">
        <color theme="0"/>
      </left>
      <right/>
      <top/>
      <bottom style="medium">
        <color rgb="FF000000"/>
      </bottom>
      <diagonal/>
    </border>
    <border>
      <left style="thin">
        <color auto="1"/>
      </left>
      <right/>
      <top/>
      <bottom style="medium">
        <color theme="0"/>
      </bottom>
      <diagonal/>
    </border>
    <border>
      <left style="thin">
        <color theme="0" tint="-0.24991607409894101"/>
      </left>
      <right style="thin">
        <color theme="0" tint="-0.24991607409894101"/>
      </right>
      <top style="medium">
        <color theme="0"/>
      </top>
      <bottom style="medium">
        <color theme="0"/>
      </bottom>
      <diagonal/>
    </border>
    <border>
      <left style="thin">
        <color theme="0" tint="-0.249916074098941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theme="0"/>
      </right>
      <top style="thin">
        <color theme="0" tint="-0.24991607409894101"/>
      </top>
      <bottom style="thin">
        <color theme="0" tint="-0.24991607409894101"/>
      </bottom>
      <diagonal/>
    </border>
    <border>
      <left style="medium">
        <color theme="0"/>
      </left>
      <right/>
      <top/>
      <bottom style="thin">
        <color theme="6"/>
      </bottom>
      <diagonal/>
    </border>
    <border>
      <left/>
      <right style="thin">
        <color theme="0" tint="-0.24991607409894101"/>
      </right>
      <top/>
      <bottom style="thin">
        <color theme="6"/>
      </bottom>
      <diagonal/>
    </border>
    <border>
      <left/>
      <right/>
      <top style="thin">
        <color theme="0" tint="-0.24991607409894101"/>
      </top>
      <bottom style="thin">
        <color theme="6"/>
      </bottom>
      <diagonal/>
    </border>
    <border>
      <left style="medium">
        <color theme="0"/>
      </left>
      <right/>
      <top style="thin">
        <color theme="6"/>
      </top>
      <bottom style="thin">
        <color theme="6"/>
      </bottom>
      <diagonal/>
    </border>
    <border>
      <left/>
      <right style="thin">
        <color theme="0" tint="-0.24991607409894101"/>
      </right>
      <top style="thin">
        <color theme="6"/>
      </top>
      <bottom style="thin">
        <color theme="6"/>
      </bottom>
      <diagonal/>
    </border>
    <border>
      <left style="medium">
        <color theme="0"/>
      </left>
      <right/>
      <top style="thin">
        <color theme="6"/>
      </top>
      <bottom style="medium">
        <color theme="0"/>
      </bottom>
      <diagonal/>
    </border>
    <border>
      <left style="medium">
        <color theme="0"/>
      </left>
      <right style="thin">
        <color theme="0" tint="-0.24991607409894101"/>
      </right>
      <top style="medium">
        <color theme="0"/>
      </top>
      <bottom/>
      <diagonal/>
    </border>
    <border>
      <left style="thin">
        <color theme="0" tint="-0.24991607409894101"/>
      </left>
      <right style="thin">
        <color theme="0" tint="-0.24991607409894101"/>
      </right>
      <top style="medium">
        <color theme="0"/>
      </top>
      <bottom/>
      <diagonal/>
    </border>
    <border>
      <left style="thin">
        <color theme="0" tint="-0.2499160740989410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24991607409894101"/>
      </right>
      <top/>
      <bottom/>
      <diagonal/>
    </border>
    <border>
      <left style="thin">
        <color theme="0" tint="-0.24991607409894101"/>
      </left>
      <right style="thin">
        <color theme="0" tint="-0.24991607409894101"/>
      </right>
      <top/>
      <bottom/>
      <diagonal/>
    </border>
    <border>
      <left style="thin">
        <color theme="0" tint="-0.24991607409894101"/>
      </left>
      <right style="medium">
        <color theme="0"/>
      </right>
      <top/>
      <bottom/>
      <diagonal/>
    </border>
    <border>
      <left style="thin">
        <color theme="0" tint="-0.24991607409894101"/>
      </left>
      <right/>
      <top style="thin">
        <color theme="0" tint="-0.24991607409894101"/>
      </top>
      <bottom/>
      <diagonal/>
    </border>
    <border>
      <left/>
      <right style="medium">
        <color theme="0"/>
      </right>
      <top style="thin">
        <color theme="0" tint="-0.24991607409894101"/>
      </top>
      <bottom/>
      <diagonal/>
    </border>
    <border>
      <left style="medium">
        <color theme="0"/>
      </left>
      <right style="thin">
        <color auto="1"/>
      </right>
      <top style="medium">
        <color theme="0"/>
      </top>
      <bottom/>
      <diagonal/>
    </border>
    <border>
      <left style="thin">
        <color auto="1"/>
      </left>
      <right style="thin">
        <color auto="1"/>
      </right>
      <top style="medium">
        <color theme="0"/>
      </top>
      <bottom/>
      <diagonal/>
    </border>
    <border>
      <left style="thin">
        <color auto="1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thin">
        <color theme="0" tint="-0.24991607409894101"/>
      </top>
      <bottom style="medium">
        <color theme="0"/>
      </bottom>
      <diagonal/>
    </border>
    <border>
      <left/>
      <right style="medium">
        <color theme="0"/>
      </right>
      <top style="thin">
        <color theme="6"/>
      </top>
      <bottom style="thin">
        <color theme="0" tint="-0.24991607409894101"/>
      </bottom>
      <diagonal/>
    </border>
    <border>
      <left/>
      <right/>
      <top style="thin">
        <color theme="6"/>
      </top>
      <bottom/>
      <diagonal/>
    </border>
    <border>
      <left/>
      <right style="thin">
        <color theme="0" tint="-0.24991607409894101"/>
      </right>
      <top style="thin">
        <color theme="0" tint="-0.24991607409894101"/>
      </top>
      <bottom style="thin">
        <color rgb="FFBFBFBF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rgb="FFBFBFBF"/>
      </bottom>
      <diagonal/>
    </border>
    <border>
      <left style="thin">
        <color theme="0" tint="-0.24991607409894101"/>
      </left>
      <right style="medium">
        <color theme="0"/>
      </right>
      <top style="thin">
        <color theme="0" tint="-0.24991607409894101"/>
      </top>
      <bottom style="thin">
        <color rgb="FFBFBFBF"/>
      </bottom>
      <diagonal/>
    </border>
    <border>
      <left style="medium">
        <color theme="0"/>
      </left>
      <right/>
      <top style="thin">
        <color theme="6"/>
      </top>
      <bottom/>
      <diagonal/>
    </border>
    <border>
      <left style="medium">
        <color theme="0"/>
      </left>
      <right style="thin">
        <color theme="0" tint="-0.24991607409894101"/>
      </right>
      <top style="thin">
        <color theme="6"/>
      </top>
      <bottom style="thin">
        <color theme="6"/>
      </bottom>
      <diagonal/>
    </border>
    <border>
      <left style="medium">
        <color theme="0"/>
      </left>
      <right style="thin">
        <color theme="0" tint="-0.24991607409894101"/>
      </right>
      <top style="thin">
        <color theme="6"/>
      </top>
      <bottom style="medium">
        <color theme="0"/>
      </bottom>
      <diagonal/>
    </border>
    <border>
      <left style="thin">
        <color theme="0" tint="-0.24991607409894101"/>
      </left>
      <right/>
      <top style="thin">
        <color rgb="FFC00000"/>
      </top>
      <bottom style="thin">
        <color theme="0" tint="-0.24991607409894101"/>
      </bottom>
      <diagonal/>
    </border>
    <border>
      <left/>
      <right/>
      <top style="thin">
        <color rgb="FFC00000"/>
      </top>
      <bottom style="thin">
        <color theme="0" tint="-0.24991607409894101"/>
      </bottom>
      <diagonal/>
    </border>
    <border>
      <left/>
      <right style="medium">
        <color theme="0"/>
      </right>
      <top style="thin">
        <color rgb="FFC00000"/>
      </top>
      <bottom style="thin">
        <color theme="0" tint="-0.24991607409894101"/>
      </bottom>
      <diagonal/>
    </border>
    <border>
      <left style="medium">
        <color theme="0"/>
      </left>
      <right style="thin">
        <color theme="0" tint="-0.24991607409894101"/>
      </right>
      <top style="thin">
        <color theme="6"/>
      </top>
      <bottom/>
      <diagonal/>
    </border>
    <border>
      <left style="medium">
        <color theme="0"/>
      </left>
      <right style="thin">
        <color theme="0" tint="-0.24991607409894101"/>
      </right>
      <top/>
      <bottom style="medium">
        <color theme="0"/>
      </bottom>
      <diagonal/>
    </border>
    <border>
      <left style="thin">
        <color auto="1"/>
      </left>
      <right/>
      <top style="medium">
        <color theme="0"/>
      </top>
      <bottom/>
      <diagonal/>
    </border>
    <border>
      <left style="thin">
        <color theme="0" tint="-0.24991607409894101"/>
      </left>
      <right/>
      <top style="thin">
        <color theme="0" tint="-0.24991607409894101"/>
      </top>
      <bottom style="thin">
        <color rgb="FFC00000"/>
      </bottom>
      <diagonal/>
    </border>
    <border>
      <left/>
      <right style="thin">
        <color theme="0" tint="-0.24991607409894101"/>
      </right>
      <top style="thin">
        <color theme="0" tint="-0.24991607409894101"/>
      </top>
      <bottom style="thin">
        <color rgb="FFC000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3" fillId="0" borderId="0"/>
    <xf numFmtId="0" fontId="39" fillId="0" borderId="0" applyNumberFormat="0" applyFill="0" applyBorder="0" applyAlignment="0" applyProtection="0"/>
  </cellStyleXfs>
  <cellXfs count="586">
    <xf numFmtId="0" fontId="0" fillId="0" borderId="0" xfId="0" applyFont="1" applyAlignment="1"/>
    <xf numFmtId="0" fontId="0" fillId="2" borderId="0" xfId="0" applyFont="1" applyFill="1" applyAlignment="1"/>
    <xf numFmtId="0" fontId="0" fillId="0" borderId="0" xfId="0" applyFont="1" applyAlignment="1"/>
    <xf numFmtId="0" fontId="21" fillId="2" borderId="0" xfId="6" applyFont="1" applyFill="1" applyAlignment="1"/>
    <xf numFmtId="0" fontId="0" fillId="2" borderId="0" xfId="6" applyFont="1" applyFill="1" applyAlignment="1"/>
    <xf numFmtId="0" fontId="0" fillId="2" borderId="0" xfId="0" applyFont="1" applyFill="1" applyAlignment="1">
      <alignment wrapText="1"/>
    </xf>
    <xf numFmtId="0" fontId="0" fillId="3" borderId="0" xfId="0" applyFont="1" applyFill="1" applyAlignment="1"/>
    <xf numFmtId="0" fontId="0" fillId="3" borderId="0" xfId="0" applyFont="1" applyFill="1" applyAlignment="1"/>
    <xf numFmtId="0" fontId="2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 wrapText="1"/>
    </xf>
    <xf numFmtId="0" fontId="8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18" fillId="3" borderId="0" xfId="0" applyFont="1" applyFill="1" applyAlignment="1"/>
    <xf numFmtId="0" fontId="6" fillId="3" borderId="0" xfId="0" applyFont="1" applyFill="1" applyAlignment="1">
      <alignment wrapText="1"/>
    </xf>
    <xf numFmtId="0" fontId="19" fillId="3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0" fontId="33" fillId="3" borderId="0" xfId="0" applyFont="1" applyFill="1" applyAlignment="1"/>
    <xf numFmtId="0" fontId="30" fillId="3" borderId="0" xfId="0" applyFont="1" applyFill="1" applyAlignment="1"/>
    <xf numFmtId="0" fontId="5" fillId="3" borderId="0" xfId="0" applyFont="1" applyFill="1" applyAlignment="1">
      <alignment horizontal="center" wrapText="1"/>
    </xf>
    <xf numFmtId="0" fontId="11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center" vertical="center" textRotation="90" wrapText="1"/>
    </xf>
    <xf numFmtId="0" fontId="12" fillId="3" borderId="0" xfId="0" applyFont="1" applyFill="1" applyAlignment="1">
      <alignment vertical="center" wrapText="1"/>
    </xf>
    <xf numFmtId="0" fontId="10" fillId="3" borderId="0" xfId="0" applyFont="1" applyFill="1" applyAlignment="1">
      <alignment vertical="center" wrapText="1"/>
    </xf>
    <xf numFmtId="0" fontId="32" fillId="3" borderId="0" xfId="0" applyFont="1" applyFill="1" applyAlignment="1">
      <alignment vertical="center" wrapText="1"/>
    </xf>
    <xf numFmtId="0" fontId="23" fillId="3" borderId="1" xfId="0" applyFont="1" applyFill="1" applyBorder="1" applyAlignment="1">
      <alignment vertical="center" wrapText="1"/>
    </xf>
    <xf numFmtId="0" fontId="13" fillId="3" borderId="0" xfId="0" applyFont="1" applyFill="1" applyAlignment="1">
      <alignment vertical="center"/>
    </xf>
    <xf numFmtId="0" fontId="30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/>
    </xf>
    <xf numFmtId="0" fontId="22" fillId="3" borderId="0" xfId="0" applyFont="1" applyFill="1" applyAlignment="1">
      <alignment vertical="center" wrapText="1"/>
    </xf>
    <xf numFmtId="0" fontId="15" fillId="3" borderId="0" xfId="0" applyFont="1" applyFill="1" applyAlignment="1">
      <alignment vertical="center" wrapText="1"/>
    </xf>
    <xf numFmtId="0" fontId="17" fillId="3" borderId="0" xfId="0" applyFont="1" applyFill="1" applyAlignment="1"/>
    <xf numFmtId="0" fontId="30" fillId="3" borderId="0" xfId="0" applyFont="1" applyFill="1" applyAlignment="1">
      <alignment vertical="center"/>
    </xf>
    <xf numFmtId="0" fontId="34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0" fillId="3" borderId="0" xfId="0" applyFont="1" applyFill="1"/>
    <xf numFmtId="0" fontId="4" fillId="3" borderId="0" xfId="0" applyFont="1" applyFill="1"/>
    <xf numFmtId="0" fontId="4" fillId="3" borderId="0" xfId="0" applyFont="1" applyFill="1" applyAlignment="1">
      <alignment wrapText="1"/>
    </xf>
    <xf numFmtId="0" fontId="0" fillId="3" borderId="0" xfId="6" applyFont="1" applyFill="1" applyAlignment="1"/>
    <xf numFmtId="0" fontId="21" fillId="3" borderId="0" xfId="6" applyFont="1" applyFill="1" applyAlignment="1"/>
    <xf numFmtId="0" fontId="0" fillId="3" borderId="0" xfId="6" applyFont="1" applyFill="1" applyBorder="1" applyAlignment="1"/>
    <xf numFmtId="0" fontId="27" fillId="3" borderId="0" xfId="6" applyFont="1" applyFill="1" applyAlignment="1">
      <alignment horizontal="center" vertical="center" wrapText="1"/>
    </xf>
    <xf numFmtId="0" fontId="0" fillId="3" borderId="0" xfId="6" applyFont="1" applyFill="1" applyAlignment="1">
      <alignment horizontal="center" vertical="center" textRotation="90" wrapText="1"/>
    </xf>
    <xf numFmtId="0" fontId="29" fillId="3" borderId="0" xfId="6" applyFont="1" applyFill="1" applyAlignment="1">
      <alignment wrapText="1"/>
    </xf>
    <xf numFmtId="0" fontId="21" fillId="3" borderId="0" xfId="6" applyFont="1" applyFill="1" applyBorder="1" applyAlignment="1"/>
    <xf numFmtId="0" fontId="26" fillId="3" borderId="0" xfId="6" applyFont="1" applyFill="1" applyBorder="1" applyAlignment="1">
      <alignment horizontal="center" vertical="center" wrapText="1"/>
    </xf>
    <xf numFmtId="0" fontId="28" fillId="3" borderId="0" xfId="6" applyFont="1" applyFill="1" applyBorder="1" applyAlignment="1">
      <alignment vertical="center"/>
    </xf>
    <xf numFmtId="0" fontId="26" fillId="3" borderId="0" xfId="6" applyFont="1" applyFill="1" applyBorder="1" applyAlignment="1">
      <alignment vertical="center"/>
    </xf>
    <xf numFmtId="0" fontId="29" fillId="3" borderId="0" xfId="6" applyFont="1" applyFill="1" applyBorder="1"/>
    <xf numFmtId="0" fontId="17" fillId="3" borderId="0" xfId="6" applyFont="1" applyFill="1" applyAlignment="1">
      <alignment wrapText="1"/>
    </xf>
    <xf numFmtId="0" fontId="29" fillId="3" borderId="0" xfId="6" applyFont="1" applyFill="1" applyAlignment="1">
      <alignment horizontal="center" vertical="center"/>
    </xf>
    <xf numFmtId="0" fontId="29" fillId="3" borderId="0" xfId="6" applyFont="1" applyFill="1" applyAlignment="1">
      <alignment horizontal="center" vertical="center" wrapText="1"/>
    </xf>
    <xf numFmtId="0" fontId="29" fillId="3" borderId="0" xfId="6" applyFont="1" applyFill="1" applyAlignment="1">
      <alignment vertical="center" wrapText="1"/>
    </xf>
    <xf numFmtId="0" fontId="38" fillId="3" borderId="0" xfId="0" applyFont="1" applyFill="1" applyAlignment="1">
      <alignment wrapText="1"/>
    </xf>
    <xf numFmtId="0" fontId="0" fillId="0" borderId="0" xfId="0" applyFont="1" applyBorder="1" applyAlignment="1"/>
    <xf numFmtId="0" fontId="36" fillId="4" borderId="0" xfId="0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center" vertical="center" wrapText="1"/>
    </xf>
    <xf numFmtId="0" fontId="0" fillId="3" borderId="0" xfId="6" applyFont="1" applyFill="1" applyAlignment="1" applyProtection="1">
      <protection locked="0"/>
    </xf>
    <xf numFmtId="0" fontId="21" fillId="3" borderId="0" xfId="6" applyFont="1" applyFill="1" applyAlignment="1" applyProtection="1"/>
    <xf numFmtId="0" fontId="24" fillId="3" borderId="0" xfId="6" applyFont="1" applyFill="1" applyAlignment="1" applyProtection="1">
      <alignment horizontal="center" wrapText="1"/>
    </xf>
    <xf numFmtId="0" fontId="0" fillId="3" borderId="0" xfId="6" applyFont="1" applyFill="1" applyProtection="1"/>
    <xf numFmtId="0" fontId="0" fillId="3" borderId="0" xfId="6" applyFont="1" applyFill="1" applyAlignment="1" applyProtection="1"/>
    <xf numFmtId="0" fontId="5" fillId="3" borderId="0" xfId="6" applyFont="1" applyFill="1" applyAlignment="1" applyProtection="1"/>
    <xf numFmtId="0" fontId="25" fillId="3" borderId="0" xfId="6" applyFont="1" applyFill="1" applyAlignment="1" applyProtection="1"/>
    <xf numFmtId="0" fontId="21" fillId="3" borderId="0" xfId="6" applyFont="1" applyFill="1" applyProtection="1"/>
    <xf numFmtId="0" fontId="23" fillId="3" borderId="1" xfId="0" applyFont="1" applyFill="1" applyBorder="1" applyAlignment="1" applyProtection="1">
      <alignment vertical="center" wrapText="1"/>
    </xf>
    <xf numFmtId="0" fontId="26" fillId="3" borderId="0" xfId="6" applyFont="1" applyFill="1" applyAlignment="1" applyProtection="1">
      <alignment horizontal="center" vertical="center" textRotation="90" wrapText="1"/>
    </xf>
    <xf numFmtId="0" fontId="0" fillId="3" borderId="0" xfId="6" applyFont="1" applyFill="1" applyAlignment="1" applyProtection="1">
      <alignment vertical="center"/>
    </xf>
    <xf numFmtId="0" fontId="0" fillId="3" borderId="0" xfId="6" applyFont="1" applyFill="1" applyAlignment="1" applyProtection="1">
      <alignment horizontal="center"/>
    </xf>
    <xf numFmtId="0" fontId="21" fillId="2" borderId="0" xfId="0" applyFont="1" applyFill="1" applyAlignment="1" applyProtection="1">
      <alignment wrapText="1"/>
    </xf>
    <xf numFmtId="0" fontId="0" fillId="2" borderId="0" xfId="0" applyFont="1" applyFill="1" applyAlignment="1" applyProtection="1">
      <alignment wrapText="1"/>
    </xf>
    <xf numFmtId="0" fontId="23" fillId="2" borderId="1" xfId="0" applyFont="1" applyFill="1" applyBorder="1" applyAlignment="1" applyProtection="1">
      <alignment vertical="center" wrapText="1"/>
    </xf>
    <xf numFmtId="0" fontId="29" fillId="2" borderId="0" xfId="6" applyFont="1" applyFill="1" applyBorder="1" applyProtection="1"/>
    <xf numFmtId="0" fontId="31" fillId="2" borderId="0" xfId="0" applyFont="1" applyFill="1" applyAlignment="1" applyProtection="1">
      <alignment wrapText="1"/>
    </xf>
    <xf numFmtId="0" fontId="0" fillId="2" borderId="0" xfId="0" applyFont="1" applyFill="1" applyAlignment="1" applyProtection="1"/>
    <xf numFmtId="0" fontId="0" fillId="2" borderId="0" xfId="0" applyFont="1" applyFill="1" applyBorder="1" applyAlignment="1" applyProtection="1"/>
    <xf numFmtId="0" fontId="16" fillId="5" borderId="2" xfId="0" applyFont="1" applyFill="1" applyBorder="1" applyAlignment="1" applyProtection="1">
      <alignment horizontal="center" wrapText="1"/>
    </xf>
    <xf numFmtId="0" fontId="0" fillId="4" borderId="3" xfId="0" applyFont="1" applyFill="1" applyBorder="1" applyAlignment="1" applyProtection="1"/>
    <xf numFmtId="0" fontId="43" fillId="2" borderId="0" xfId="0" applyFont="1" applyFill="1" applyAlignment="1"/>
    <xf numFmtId="0" fontId="0" fillId="2" borderId="0" xfId="0" applyFont="1" applyFill="1" applyBorder="1" applyAlignment="1"/>
    <xf numFmtId="0" fontId="2" fillId="2" borderId="0" xfId="0" applyFont="1" applyFill="1" applyAlignment="1">
      <alignment horizontal="center" wrapText="1"/>
    </xf>
    <xf numFmtId="0" fontId="21" fillId="2" borderId="0" xfId="0" applyFont="1" applyFill="1" applyBorder="1" applyAlignment="1">
      <alignment vertical="center" wrapText="1"/>
    </xf>
    <xf numFmtId="0" fontId="42" fillId="4" borderId="5" xfId="0" applyFont="1" applyFill="1" applyBorder="1" applyAlignment="1"/>
    <xf numFmtId="0" fontId="0" fillId="4" borderId="6" xfId="0" applyFont="1" applyFill="1" applyBorder="1" applyAlignment="1">
      <alignment wrapText="1"/>
    </xf>
    <xf numFmtId="0" fontId="40" fillId="4" borderId="5" xfId="7" applyFont="1" applyFill="1" applyBorder="1" applyAlignment="1">
      <alignment horizontal="left" indent="1"/>
    </xf>
    <xf numFmtId="0" fontId="0" fillId="4" borderId="5" xfId="0" applyFont="1" applyFill="1" applyBorder="1" applyAlignment="1"/>
    <xf numFmtId="0" fontId="0" fillId="6" borderId="7" xfId="0" applyFont="1" applyFill="1" applyBorder="1" applyAlignment="1"/>
    <xf numFmtId="0" fontId="43" fillId="6" borderId="5" xfId="0" applyFont="1" applyFill="1" applyBorder="1" applyAlignment="1"/>
    <xf numFmtId="0" fontId="0" fillId="6" borderId="5" xfId="0" applyFont="1" applyFill="1" applyBorder="1" applyAlignment="1"/>
    <xf numFmtId="0" fontId="0" fillId="0" borderId="6" xfId="0" applyFont="1" applyBorder="1" applyAlignment="1"/>
    <xf numFmtId="0" fontId="3" fillId="6" borderId="5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/>
    </xf>
    <xf numFmtId="0" fontId="0" fillId="0" borderId="6" xfId="0" applyFont="1" applyBorder="1" applyAlignment="1">
      <alignment vertical="center"/>
    </xf>
    <xf numFmtId="0" fontId="0" fillId="0" borderId="8" xfId="0" applyFont="1" applyBorder="1" applyAlignment="1"/>
    <xf numFmtId="0" fontId="36" fillId="4" borderId="6" xfId="0" applyFont="1" applyFill="1" applyBorder="1" applyAlignment="1">
      <alignment horizontal="center" vertical="center" wrapText="1"/>
    </xf>
    <xf numFmtId="0" fontId="40" fillId="4" borderId="5" xfId="7" applyFont="1" applyFill="1" applyBorder="1" applyAlignment="1">
      <alignment horizontal="left" vertical="center" indent="1"/>
    </xf>
    <xf numFmtId="0" fontId="0" fillId="0" borderId="5" xfId="0" applyBorder="1"/>
    <xf numFmtId="0" fontId="0" fillId="3" borderId="0" xfId="0" applyFont="1" applyFill="1" applyAlignment="1" applyProtection="1"/>
    <xf numFmtId="0" fontId="4" fillId="3" borderId="0" xfId="0" applyFont="1" applyFill="1" applyProtection="1"/>
    <xf numFmtId="0" fontId="46" fillId="2" borderId="0" xfId="0" applyFont="1" applyFill="1" applyAlignment="1" applyProtection="1"/>
    <xf numFmtId="0" fontId="50" fillId="7" borderId="9" xfId="0" applyFont="1" applyFill="1" applyBorder="1" applyAlignment="1" applyProtection="1">
      <alignment horizontal="left" vertical="center" wrapText="1"/>
    </xf>
    <xf numFmtId="0" fontId="50" fillId="7" borderId="10" xfId="0" applyFont="1" applyFill="1" applyBorder="1" applyAlignment="1" applyProtection="1">
      <alignment horizontal="center" vertical="center" wrapText="1"/>
    </xf>
    <xf numFmtId="0" fontId="50" fillId="7" borderId="11" xfId="0" applyFont="1" applyFill="1" applyBorder="1" applyAlignment="1" applyProtection="1">
      <alignment horizontal="center" vertical="center" wrapText="1"/>
    </xf>
    <xf numFmtId="0" fontId="44" fillId="2" borderId="1" xfId="0" applyFont="1" applyFill="1" applyBorder="1" applyAlignment="1" applyProtection="1">
      <alignment vertical="center" wrapText="1"/>
    </xf>
    <xf numFmtId="0" fontId="44" fillId="0" borderId="16" xfId="0" applyFont="1" applyBorder="1" applyAlignment="1" applyProtection="1">
      <alignment horizontal="center" vertical="center" wrapText="1"/>
      <protection locked="0"/>
    </xf>
    <xf numFmtId="0" fontId="44" fillId="0" borderId="19" xfId="0" applyFont="1" applyBorder="1" applyAlignment="1" applyProtection="1">
      <alignment horizontal="center" vertical="center" wrapText="1"/>
      <protection locked="0"/>
    </xf>
    <xf numFmtId="0" fontId="46" fillId="2" borderId="0" xfId="0" applyFont="1" applyFill="1" applyAlignment="1" applyProtection="1">
      <alignment wrapText="1"/>
    </xf>
    <xf numFmtId="0" fontId="50" fillId="9" borderId="21" xfId="0" applyFont="1" applyFill="1" applyBorder="1" applyAlignment="1" applyProtection="1">
      <alignment horizontal="center" vertical="center" wrapText="1"/>
    </xf>
    <xf numFmtId="0" fontId="46" fillId="8" borderId="16" xfId="0" applyFont="1" applyFill="1" applyBorder="1" applyAlignment="1" applyProtection="1">
      <alignment wrapText="1"/>
    </xf>
    <xf numFmtId="0" fontId="44" fillId="0" borderId="24" xfId="0" applyFont="1" applyBorder="1" applyAlignment="1" applyProtection="1">
      <alignment horizontal="center" vertical="center" wrapText="1"/>
      <protection locked="0"/>
    </xf>
    <xf numFmtId="0" fontId="50" fillId="9" borderId="26" xfId="0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 applyProtection="1">
      <alignment wrapText="1"/>
      <protection locked="0"/>
    </xf>
    <xf numFmtId="0" fontId="46" fillId="0" borderId="20" xfId="0" applyFont="1" applyBorder="1" applyAlignment="1" applyProtection="1">
      <alignment wrapText="1"/>
      <protection locked="0"/>
    </xf>
    <xf numFmtId="0" fontId="46" fillId="0" borderId="30" xfId="0" applyFont="1" applyBorder="1" applyAlignment="1" applyProtection="1">
      <alignment wrapText="1"/>
      <protection locked="0"/>
    </xf>
    <xf numFmtId="0" fontId="46" fillId="8" borderId="16" xfId="0" applyFont="1" applyFill="1" applyBorder="1" applyAlignment="1" applyProtection="1">
      <alignment horizontal="center" wrapText="1"/>
    </xf>
    <xf numFmtId="0" fontId="46" fillId="8" borderId="17" xfId="0" applyFont="1" applyFill="1" applyBorder="1" applyAlignment="1" applyProtection="1">
      <alignment wrapText="1"/>
    </xf>
    <xf numFmtId="0" fontId="46" fillId="0" borderId="16" xfId="0" applyFont="1" applyBorder="1" applyAlignment="1" applyProtection="1">
      <alignment wrapText="1"/>
      <protection locked="0"/>
    </xf>
    <xf numFmtId="0" fontId="46" fillId="0" borderId="19" xfId="0" applyFont="1" applyBorder="1" applyAlignment="1" applyProtection="1">
      <alignment wrapText="1"/>
      <protection locked="0"/>
    </xf>
    <xf numFmtId="0" fontId="50" fillId="7" borderId="32" xfId="0" applyFont="1" applyFill="1" applyBorder="1" applyAlignment="1" applyProtection="1">
      <alignment horizontal="center" vertical="center" wrapText="1"/>
    </xf>
    <xf numFmtId="0" fontId="50" fillId="7" borderId="21" xfId="0" applyFont="1" applyFill="1" applyBorder="1" applyAlignment="1" applyProtection="1">
      <alignment horizontal="center" vertical="center" wrapText="1"/>
    </xf>
    <xf numFmtId="0" fontId="44" fillId="10" borderId="33" xfId="6" applyFont="1" applyFill="1" applyBorder="1" applyAlignment="1" applyProtection="1">
      <alignment horizontal="center" vertical="center" wrapText="1"/>
    </xf>
    <xf numFmtId="0" fontId="44" fillId="10" borderId="33" xfId="6" applyFont="1" applyFill="1" applyBorder="1" applyAlignment="1" applyProtection="1">
      <alignment horizontal="center" vertical="center"/>
    </xf>
    <xf numFmtId="0" fontId="44" fillId="10" borderId="34" xfId="6" applyFont="1" applyFill="1" applyBorder="1" applyAlignment="1" applyProtection="1">
      <alignment horizontal="center" vertical="center" wrapText="1"/>
    </xf>
    <xf numFmtId="0" fontId="55" fillId="11" borderId="34" xfId="6" applyFont="1" applyFill="1" applyBorder="1" applyAlignment="1" applyProtection="1">
      <alignment vertical="center" wrapText="1"/>
    </xf>
    <xf numFmtId="0" fontId="56" fillId="0" borderId="30" xfId="6" applyFont="1" applyBorder="1" applyAlignment="1" applyProtection="1">
      <alignment wrapText="1"/>
      <protection locked="0"/>
    </xf>
    <xf numFmtId="0" fontId="44" fillId="10" borderId="27" xfId="6" applyFont="1" applyFill="1" applyBorder="1" applyAlignment="1" applyProtection="1">
      <alignment horizontal="center" vertical="center" wrapText="1"/>
    </xf>
    <xf numFmtId="0" fontId="44" fillId="10" borderId="16" xfId="6" applyFont="1" applyFill="1" applyBorder="1" applyAlignment="1" applyProtection="1">
      <alignment horizontal="center" vertical="center" wrapText="1"/>
    </xf>
    <xf numFmtId="0" fontId="55" fillId="11" borderId="16" xfId="6" applyFont="1" applyFill="1" applyBorder="1" applyAlignment="1" applyProtection="1">
      <alignment vertical="center" wrapText="1"/>
    </xf>
    <xf numFmtId="0" fontId="55" fillId="0" borderId="17" xfId="6" applyFont="1" applyBorder="1" applyAlignment="1" applyProtection="1">
      <alignment wrapText="1"/>
      <protection locked="0"/>
    </xf>
    <xf numFmtId="0" fontId="56" fillId="0" borderId="17" xfId="6" applyFont="1" applyBorder="1" applyAlignment="1" applyProtection="1">
      <alignment wrapText="1"/>
      <protection locked="0"/>
    </xf>
    <xf numFmtId="0" fontId="44" fillId="10" borderId="35" xfId="6" applyFont="1" applyFill="1" applyBorder="1" applyAlignment="1" applyProtection="1">
      <alignment horizontal="center" vertical="center" wrapText="1"/>
    </xf>
    <xf numFmtId="0" fontId="44" fillId="10" borderId="36" xfId="6" applyFont="1" applyFill="1" applyBorder="1" applyAlignment="1" applyProtection="1">
      <alignment horizontal="center" vertical="center" wrapText="1"/>
    </xf>
    <xf numFmtId="0" fontId="55" fillId="11" borderId="36" xfId="6" applyFont="1" applyFill="1" applyBorder="1" applyAlignment="1" applyProtection="1">
      <alignment vertical="center" wrapText="1"/>
    </xf>
    <xf numFmtId="0" fontId="44" fillId="0" borderId="36" xfId="0" applyFont="1" applyBorder="1" applyAlignment="1" applyProtection="1">
      <alignment horizontal="center" vertical="center" wrapText="1"/>
      <protection locked="0"/>
    </xf>
    <xf numFmtId="0" fontId="55" fillId="0" borderId="37" xfId="6" applyFont="1" applyBorder="1" applyAlignment="1" applyProtection="1">
      <alignment wrapText="1"/>
      <protection locked="0"/>
    </xf>
    <xf numFmtId="0" fontId="44" fillId="0" borderId="22" xfId="0" applyFont="1" applyBorder="1" applyAlignment="1" applyProtection="1">
      <alignment horizontal="center" vertical="center" wrapText="1"/>
      <protection locked="0"/>
    </xf>
    <xf numFmtId="0" fontId="44" fillId="10" borderId="38" xfId="6" applyFont="1" applyFill="1" applyBorder="1" applyAlignment="1" applyProtection="1">
      <alignment horizontal="center" vertical="center" wrapText="1"/>
    </xf>
    <xf numFmtId="0" fontId="44" fillId="10" borderId="22" xfId="6" applyFont="1" applyFill="1" applyBorder="1" applyAlignment="1" applyProtection="1">
      <alignment horizontal="center" vertical="center" wrapText="1"/>
    </xf>
    <xf numFmtId="0" fontId="55" fillId="11" borderId="22" xfId="6" applyFont="1" applyFill="1" applyBorder="1" applyAlignment="1" applyProtection="1">
      <alignment vertical="center" wrapText="1"/>
    </xf>
    <xf numFmtId="0" fontId="55" fillId="0" borderId="23" xfId="6" applyFont="1" applyBorder="1" applyAlignment="1" applyProtection="1">
      <alignment wrapText="1"/>
      <protection locked="0"/>
    </xf>
    <xf numFmtId="0" fontId="44" fillId="10" borderId="28" xfId="6" applyFont="1" applyFill="1" applyBorder="1" applyAlignment="1" applyProtection="1">
      <alignment horizontal="center" vertical="center" wrapText="1"/>
    </xf>
    <xf numFmtId="0" fontId="44" fillId="10" borderId="19" xfId="6" applyFont="1" applyFill="1" applyBorder="1" applyAlignment="1" applyProtection="1">
      <alignment horizontal="center" vertical="center" wrapText="1"/>
    </xf>
    <xf numFmtId="0" fontId="55" fillId="11" borderId="19" xfId="6" applyFont="1" applyFill="1" applyBorder="1" applyAlignment="1" applyProtection="1">
      <alignment vertical="center" wrapText="1"/>
    </xf>
    <xf numFmtId="0" fontId="55" fillId="0" borderId="20" xfId="6" applyFont="1" applyBorder="1" applyAlignment="1" applyProtection="1">
      <alignment wrapText="1"/>
      <protection locked="0"/>
    </xf>
    <xf numFmtId="0" fontId="44" fillId="10" borderId="27" xfId="6" applyFont="1" applyFill="1" applyBorder="1" applyAlignment="1" applyProtection="1">
      <alignment horizontal="center" vertical="center"/>
    </xf>
    <xf numFmtId="0" fontId="44" fillId="10" borderId="35" xfId="6" applyFont="1" applyFill="1" applyBorder="1" applyAlignment="1" applyProtection="1">
      <alignment horizontal="center" vertical="center"/>
    </xf>
    <xf numFmtId="0" fontId="44" fillId="10" borderId="38" xfId="6" applyFont="1" applyFill="1" applyBorder="1" applyAlignment="1" applyProtection="1">
      <alignment horizontal="center" vertical="center"/>
    </xf>
    <xf numFmtId="0" fontId="56" fillId="0" borderId="23" xfId="6" applyFont="1" applyBorder="1" applyAlignment="1" applyProtection="1">
      <alignment wrapText="1"/>
      <protection locked="0"/>
    </xf>
    <xf numFmtId="0" fontId="44" fillId="10" borderId="39" xfId="6" applyFont="1" applyFill="1" applyBorder="1" applyAlignment="1" applyProtection="1">
      <alignment horizontal="center" vertical="center"/>
    </xf>
    <xf numFmtId="0" fontId="44" fillId="10" borderId="40" xfId="6" applyFont="1" applyFill="1" applyBorder="1" applyAlignment="1" applyProtection="1">
      <alignment horizontal="center" vertical="center" wrapText="1"/>
    </xf>
    <xf numFmtId="0" fontId="55" fillId="11" borderId="40" xfId="6" applyFont="1" applyFill="1" applyBorder="1" applyAlignment="1" applyProtection="1">
      <alignment vertical="center" wrapText="1"/>
    </xf>
    <xf numFmtId="0" fontId="56" fillId="0" borderId="41" xfId="6" applyFont="1" applyBorder="1" applyAlignment="1" applyProtection="1">
      <alignment wrapText="1"/>
      <protection locked="0"/>
    </xf>
    <xf numFmtId="0" fontId="58" fillId="7" borderId="32" xfId="0" applyFont="1" applyFill="1" applyBorder="1" applyAlignment="1">
      <alignment horizontal="center" vertical="center" wrapText="1"/>
    </xf>
    <xf numFmtId="0" fontId="60" fillId="12" borderId="33" xfId="6" applyFont="1" applyFill="1" applyBorder="1" applyAlignment="1">
      <alignment horizontal="center" vertical="center"/>
    </xf>
    <xf numFmtId="0" fontId="60" fillId="12" borderId="34" xfId="6" applyFont="1" applyFill="1" applyBorder="1" applyAlignment="1">
      <alignment horizontal="center" vertical="center" wrapText="1"/>
    </xf>
    <xf numFmtId="0" fontId="61" fillId="11" borderId="34" xfId="6" applyFont="1" applyFill="1" applyBorder="1" applyAlignment="1">
      <alignment vertical="center" wrapText="1"/>
    </xf>
    <xf numFmtId="0" fontId="60" fillId="12" borderId="27" xfId="6" applyFont="1" applyFill="1" applyBorder="1" applyAlignment="1">
      <alignment horizontal="center" vertical="center"/>
    </xf>
    <xf numFmtId="0" fontId="60" fillId="12" borderId="16" xfId="6" applyFont="1" applyFill="1" applyBorder="1" applyAlignment="1">
      <alignment horizontal="center" vertical="center" wrapText="1"/>
    </xf>
    <xf numFmtId="0" fontId="61" fillId="11" borderId="16" xfId="6" applyFont="1" applyFill="1" applyBorder="1" applyAlignment="1">
      <alignment vertical="center" wrapText="1"/>
    </xf>
    <xf numFmtId="0" fontId="60" fillId="12" borderId="35" xfId="6" applyFont="1" applyFill="1" applyBorder="1" applyAlignment="1">
      <alignment horizontal="center" vertical="center"/>
    </xf>
    <xf numFmtId="0" fontId="60" fillId="12" borderId="36" xfId="6" applyFont="1" applyFill="1" applyBorder="1" applyAlignment="1">
      <alignment horizontal="center" vertical="center" wrapText="1"/>
    </xf>
    <xf numFmtId="0" fontId="61" fillId="11" borderId="36" xfId="6" applyFont="1" applyFill="1" applyBorder="1" applyAlignment="1">
      <alignment vertical="center" wrapText="1"/>
    </xf>
    <xf numFmtId="0" fontId="60" fillId="12" borderId="38" xfId="6" applyFont="1" applyFill="1" applyBorder="1" applyAlignment="1">
      <alignment horizontal="center" vertical="center"/>
    </xf>
    <xf numFmtId="0" fontId="60" fillId="12" borderId="22" xfId="6" applyFont="1" applyFill="1" applyBorder="1" applyAlignment="1">
      <alignment horizontal="center" vertical="center" wrapText="1"/>
    </xf>
    <xf numFmtId="0" fontId="61" fillId="11" borderId="22" xfId="6" applyFont="1" applyFill="1" applyBorder="1" applyAlignment="1">
      <alignment vertical="center" wrapText="1"/>
    </xf>
    <xf numFmtId="0" fontId="60" fillId="12" borderId="28" xfId="6" applyFont="1" applyFill="1" applyBorder="1" applyAlignment="1">
      <alignment horizontal="center" vertical="center"/>
    </xf>
    <xf numFmtId="0" fontId="61" fillId="11" borderId="19" xfId="6" applyFont="1" applyFill="1" applyBorder="1" applyAlignment="1">
      <alignment vertical="center" wrapText="1"/>
    </xf>
    <xf numFmtId="0" fontId="45" fillId="11" borderId="27" xfId="0" applyNumberFormat="1" applyFont="1" applyFill="1" applyBorder="1" applyAlignment="1" applyProtection="1">
      <alignment horizontal="left" vertical="center" wrapText="1" indent="2"/>
    </xf>
    <xf numFmtId="0" fontId="55" fillId="13" borderId="17" xfId="6" applyFont="1" applyFill="1" applyBorder="1" applyAlignment="1" applyProtection="1">
      <protection locked="0"/>
    </xf>
    <xf numFmtId="0" fontId="55" fillId="13" borderId="46" xfId="6" applyFont="1" applyFill="1" applyBorder="1" applyAlignment="1" applyProtection="1">
      <protection locked="0"/>
    </xf>
    <xf numFmtId="0" fontId="55" fillId="11" borderId="47" xfId="6" applyFont="1" applyFill="1" applyBorder="1" applyAlignment="1" applyProtection="1">
      <alignment wrapText="1"/>
    </xf>
    <xf numFmtId="0" fontId="55" fillId="11" borderId="48" xfId="6" applyFont="1" applyFill="1" applyBorder="1" applyAlignment="1" applyProtection="1">
      <alignment wrapText="1"/>
    </xf>
    <xf numFmtId="0" fontId="55" fillId="11" borderId="49" xfId="6" applyFont="1" applyFill="1" applyBorder="1" applyAlignment="1" applyProtection="1">
      <alignment wrapText="1"/>
    </xf>
    <xf numFmtId="0" fontId="55" fillId="13" borderId="50" xfId="6" applyFont="1" applyFill="1" applyBorder="1" applyAlignment="1" applyProtection="1">
      <protection locked="0"/>
    </xf>
    <xf numFmtId="0" fontId="45" fillId="11" borderId="35" xfId="0" applyNumberFormat="1" applyFont="1" applyFill="1" applyBorder="1" applyAlignment="1" applyProtection="1">
      <alignment horizontal="left" vertical="center" wrapText="1" indent="2"/>
    </xf>
    <xf numFmtId="0" fontId="55" fillId="11" borderId="51" xfId="6" applyFont="1" applyFill="1" applyBorder="1" applyAlignment="1" applyProtection="1">
      <alignment wrapText="1"/>
    </xf>
    <xf numFmtId="0" fontId="44" fillId="0" borderId="52" xfId="0" applyFont="1" applyBorder="1" applyAlignment="1" applyProtection="1">
      <alignment horizontal="center" vertical="center" wrapText="1"/>
      <protection locked="0"/>
    </xf>
    <xf numFmtId="0" fontId="55" fillId="13" borderId="8" xfId="6" applyFont="1" applyFill="1" applyBorder="1" applyAlignment="1" applyProtection="1">
      <protection locked="0"/>
    </xf>
    <xf numFmtId="0" fontId="50" fillId="9" borderId="32" xfId="0" applyFont="1" applyFill="1" applyBorder="1" applyAlignment="1">
      <alignment horizontal="center" vertical="center" wrapText="1"/>
    </xf>
    <xf numFmtId="0" fontId="50" fillId="9" borderId="21" xfId="0" applyFont="1" applyFill="1" applyBorder="1" applyAlignment="1">
      <alignment horizontal="center" vertical="center" wrapText="1"/>
    </xf>
    <xf numFmtId="0" fontId="66" fillId="0" borderId="34" xfId="0" applyFont="1" applyBorder="1" applyAlignment="1" applyProtection="1">
      <alignment horizontal="center" vertical="center" wrapText="1"/>
      <protection locked="0"/>
    </xf>
    <xf numFmtId="0" fontId="66" fillId="0" borderId="30" xfId="0" applyFont="1" applyBorder="1" applyAlignment="1" applyProtection="1">
      <alignment vertical="center" wrapText="1"/>
      <protection locked="0"/>
    </xf>
    <xf numFmtId="0" fontId="45" fillId="11" borderId="53" xfId="0" quotePrefix="1" applyNumberFormat="1" applyFont="1" applyFill="1" applyBorder="1" applyAlignment="1">
      <alignment vertical="center" wrapText="1"/>
    </xf>
    <xf numFmtId="0" fontId="45" fillId="11" borderId="53" xfId="0" applyFont="1" applyFill="1" applyBorder="1" applyAlignment="1">
      <alignment vertical="center" wrapText="1"/>
    </xf>
    <xf numFmtId="0" fontId="45" fillId="14" borderId="27" xfId="0" applyFont="1" applyFill="1" applyBorder="1" applyAlignment="1">
      <alignment vertical="center" wrapText="1"/>
    </xf>
    <xf numFmtId="0" fontId="67" fillId="14" borderId="16" xfId="0" applyFont="1" applyFill="1" applyBorder="1" applyAlignment="1">
      <alignment horizontal="center" vertical="center" wrapText="1"/>
    </xf>
    <xf numFmtId="0" fontId="68" fillId="14" borderId="17" xfId="0" applyFont="1" applyFill="1" applyBorder="1" applyAlignment="1">
      <alignment vertical="center" wrapText="1"/>
    </xf>
    <xf numFmtId="0" fontId="45" fillId="11" borderId="27" xfId="0" applyNumberFormat="1" applyFont="1" applyFill="1" applyBorder="1" applyAlignment="1">
      <alignment horizontal="left" vertical="center" wrapText="1" indent="2"/>
    </xf>
    <xf numFmtId="0" fontId="66" fillId="0" borderId="17" xfId="0" applyFont="1" applyBorder="1" applyAlignment="1" applyProtection="1">
      <alignment vertical="center" wrapText="1"/>
      <protection locked="0"/>
    </xf>
    <xf numFmtId="0" fontId="45" fillId="11" borderId="54" xfId="0" applyNumberFormat="1" applyFont="1" applyFill="1" applyBorder="1" applyAlignment="1">
      <alignment horizontal="left" vertical="center" wrapText="1" indent="2"/>
    </xf>
    <xf numFmtId="0" fontId="44" fillId="0" borderId="55" xfId="0" applyFont="1" applyBorder="1" applyAlignment="1" applyProtection="1">
      <alignment horizontal="center" vertical="center" wrapText="1"/>
      <protection locked="0"/>
    </xf>
    <xf numFmtId="0" fontId="45" fillId="11" borderId="53" xfId="0" applyNumberFormat="1" applyFont="1" applyFill="1" applyBorder="1" applyAlignment="1">
      <alignment vertical="center" wrapText="1"/>
    </xf>
    <xf numFmtId="0" fontId="50" fillId="4" borderId="32" xfId="0" applyFont="1" applyFill="1" applyBorder="1" applyAlignment="1">
      <alignment horizontal="center"/>
    </xf>
    <xf numFmtId="0" fontId="66" fillId="0" borderId="22" xfId="0" applyFont="1" applyBorder="1" applyAlignment="1" applyProtection="1">
      <alignment vertical="center" wrapText="1"/>
      <protection locked="0"/>
    </xf>
    <xf numFmtId="0" fontId="45" fillId="0" borderId="23" xfId="0" applyFont="1" applyBorder="1" applyAlignment="1" applyProtection="1">
      <alignment vertical="center" wrapText="1"/>
      <protection locked="0"/>
    </xf>
    <xf numFmtId="0" fontId="66" fillId="0" borderId="16" xfId="0" applyFont="1" applyBorder="1" applyAlignment="1" applyProtection="1">
      <alignment vertical="center" wrapText="1"/>
      <protection locked="0"/>
    </xf>
    <xf numFmtId="0" fontId="45" fillId="0" borderId="17" xfId="0" applyFont="1" applyBorder="1" applyAlignment="1" applyProtection="1">
      <alignment vertical="center" wrapText="1"/>
      <protection locked="0"/>
    </xf>
    <xf numFmtId="0" fontId="66" fillId="0" borderId="36" xfId="0" applyFont="1" applyBorder="1" applyAlignment="1" applyProtection="1">
      <alignment vertical="center" wrapText="1"/>
      <protection locked="0"/>
    </xf>
    <xf numFmtId="0" fontId="45" fillId="0" borderId="37" xfId="0" applyFont="1" applyBorder="1" applyAlignment="1" applyProtection="1">
      <alignment vertical="center" wrapText="1"/>
      <protection locked="0"/>
    </xf>
    <xf numFmtId="0" fontId="45" fillId="11" borderId="16" xfId="0" applyFont="1" applyFill="1" applyBorder="1" applyAlignment="1">
      <alignment vertical="center" wrapText="1"/>
    </xf>
    <xf numFmtId="0" fontId="70" fillId="0" borderId="17" xfId="0" applyFont="1" applyBorder="1" applyAlignment="1" applyProtection="1">
      <alignment vertical="center" wrapText="1"/>
      <protection locked="0"/>
    </xf>
    <xf numFmtId="0" fontId="45" fillId="11" borderId="55" xfId="0" applyFont="1" applyFill="1" applyBorder="1" applyAlignment="1">
      <alignment vertical="center" wrapText="1"/>
    </xf>
    <xf numFmtId="0" fontId="66" fillId="0" borderId="55" xfId="0" applyFont="1" applyBorder="1" applyAlignment="1" applyProtection="1">
      <alignment vertical="center" wrapText="1"/>
      <protection locked="0"/>
    </xf>
    <xf numFmtId="0" fontId="45" fillId="0" borderId="57" xfId="0" applyFont="1" applyBorder="1" applyAlignment="1" applyProtection="1">
      <alignment vertical="center" wrapText="1"/>
      <protection locked="0"/>
    </xf>
    <xf numFmtId="0" fontId="55" fillId="0" borderId="17" xfId="0" applyFont="1" applyBorder="1" applyAlignment="1" applyProtection="1">
      <alignment vertical="center" wrapText="1"/>
      <protection locked="0"/>
    </xf>
    <xf numFmtId="0" fontId="45" fillId="11" borderId="36" xfId="0" applyFont="1" applyFill="1" applyBorder="1" applyAlignment="1">
      <alignment vertical="center" wrapText="1"/>
    </xf>
    <xf numFmtId="0" fontId="66" fillId="0" borderId="37" xfId="0" applyFont="1" applyBorder="1" applyAlignment="1" applyProtection="1">
      <alignment vertical="center" wrapText="1"/>
      <protection locked="0"/>
    </xf>
    <xf numFmtId="0" fontId="45" fillId="11" borderId="22" xfId="0" applyFont="1" applyFill="1" applyBorder="1" applyAlignment="1">
      <alignment vertical="center" wrapText="1"/>
    </xf>
    <xf numFmtId="0" fontId="70" fillId="0" borderId="23" xfId="0" applyFont="1" applyBorder="1" applyAlignment="1" applyProtection="1">
      <alignment vertical="center" wrapText="1"/>
      <protection locked="0"/>
    </xf>
    <xf numFmtId="0" fontId="71" fillId="0" borderId="17" xfId="0" applyFont="1" applyBorder="1" applyAlignment="1" applyProtection="1">
      <alignment vertical="center" wrapText="1"/>
      <protection locked="0"/>
    </xf>
    <xf numFmtId="0" fontId="66" fillId="0" borderId="23" xfId="0" applyFont="1" applyBorder="1" applyAlignment="1" applyProtection="1">
      <alignment vertical="center" wrapText="1"/>
      <protection locked="0"/>
    </xf>
    <xf numFmtId="0" fontId="66" fillId="0" borderId="19" xfId="0" applyFont="1" applyBorder="1" applyAlignment="1" applyProtection="1">
      <alignment vertical="center" wrapText="1"/>
      <protection locked="0"/>
    </xf>
    <xf numFmtId="0" fontId="55" fillId="15" borderId="29" xfId="0" applyFont="1" applyFill="1" applyBorder="1" applyAlignment="1">
      <alignment vertical="top" wrapText="1"/>
    </xf>
    <xf numFmtId="0" fontId="55" fillId="15" borderId="15" xfId="0" applyFont="1" applyFill="1" applyBorder="1" applyAlignment="1">
      <alignment vertical="top" wrapText="1"/>
    </xf>
    <xf numFmtId="166" fontId="45" fillId="4" borderId="16" xfId="0" applyNumberFormat="1" applyFont="1" applyFill="1" applyBorder="1" applyAlignment="1" applyProtection="1">
      <alignment vertical="center"/>
      <protection locked="0"/>
    </xf>
    <xf numFmtId="0" fontId="55" fillId="15" borderId="18" xfId="0" applyFont="1" applyFill="1" applyBorder="1" applyAlignment="1">
      <alignment vertical="top" wrapText="1"/>
    </xf>
    <xf numFmtId="0" fontId="73" fillId="16" borderId="58" xfId="0" applyFont="1" applyFill="1" applyBorder="1" applyAlignment="1">
      <alignment horizontal="center" vertical="center" wrapText="1"/>
    </xf>
    <xf numFmtId="0" fontId="46" fillId="4" borderId="5" xfId="0" applyFont="1" applyFill="1" applyBorder="1" applyAlignment="1"/>
    <xf numFmtId="0" fontId="56" fillId="0" borderId="59" xfId="0" applyFont="1" applyBorder="1" applyAlignment="1">
      <alignment vertical="top" wrapText="1"/>
    </xf>
    <xf numFmtId="0" fontId="56" fillId="0" borderId="60" xfId="0" applyFont="1" applyBorder="1" applyAlignment="1">
      <alignment vertical="top" wrapText="1"/>
    </xf>
    <xf numFmtId="0" fontId="55" fillId="0" borderId="60" xfId="0" applyFont="1" applyBorder="1" applyAlignment="1">
      <alignment vertical="top" wrapText="1"/>
    </xf>
    <xf numFmtId="0" fontId="55" fillId="0" borderId="62" xfId="0" applyFont="1" applyBorder="1" applyAlignment="1">
      <alignment vertical="top" wrapText="1"/>
    </xf>
    <xf numFmtId="0" fontId="46" fillId="0" borderId="5" xfId="0" applyFont="1" applyBorder="1" applyAlignment="1"/>
    <xf numFmtId="0" fontId="46" fillId="0" borderId="0" xfId="0" applyFont="1" applyBorder="1" applyAlignment="1">
      <alignment wrapText="1"/>
    </xf>
    <xf numFmtId="0" fontId="46" fillId="0" borderId="6" xfId="0" applyFont="1" applyBorder="1" applyAlignment="1"/>
    <xf numFmtId="0" fontId="46" fillId="4" borderId="0" xfId="0" applyFont="1" applyFill="1" applyBorder="1" applyAlignment="1">
      <alignment wrapText="1"/>
    </xf>
    <xf numFmtId="0" fontId="46" fillId="2" borderId="0" xfId="0" applyFont="1" applyFill="1" applyAlignment="1"/>
    <xf numFmtId="0" fontId="46" fillId="2" borderId="0" xfId="0" applyFont="1" applyFill="1" applyAlignment="1">
      <alignment wrapText="1"/>
    </xf>
    <xf numFmtId="0" fontId="55" fillId="17" borderId="64" xfId="0" applyFont="1" applyFill="1" applyBorder="1" applyAlignment="1">
      <alignment vertical="center" wrapText="1"/>
    </xf>
    <xf numFmtId="0" fontId="46" fillId="17" borderId="64" xfId="0" applyFont="1" applyFill="1" applyBorder="1" applyAlignment="1">
      <alignment wrapText="1"/>
    </xf>
    <xf numFmtId="0" fontId="55" fillId="17" borderId="64" xfId="0" applyFont="1" applyFill="1" applyBorder="1" applyAlignment="1">
      <alignment horizontal="left" vertical="center" wrapText="1" indent="1"/>
    </xf>
    <xf numFmtId="0" fontId="56" fillId="17" borderId="64" xfId="0" applyFont="1" applyFill="1" applyBorder="1" applyAlignment="1">
      <alignment vertical="center" wrapText="1"/>
    </xf>
    <xf numFmtId="0" fontId="77" fillId="17" borderId="64" xfId="0" applyFont="1" applyFill="1" applyBorder="1" applyAlignment="1">
      <alignment horizontal="left" vertical="center" wrapText="1" indent="1"/>
    </xf>
    <xf numFmtId="0" fontId="55" fillId="17" borderId="65" xfId="0" applyFont="1" applyFill="1" applyBorder="1" applyAlignment="1">
      <alignment horizontal="left" vertical="center" wrapText="1" indent="1"/>
    </xf>
    <xf numFmtId="0" fontId="55" fillId="17" borderId="65" xfId="0" applyFont="1" applyFill="1" applyBorder="1" applyAlignment="1">
      <alignment vertical="center" wrapText="1"/>
    </xf>
    <xf numFmtId="0" fontId="46" fillId="4" borderId="6" xfId="0" applyFont="1" applyFill="1" applyBorder="1" applyAlignment="1">
      <alignment wrapText="1"/>
    </xf>
    <xf numFmtId="0" fontId="55" fillId="0" borderId="68" xfId="0" applyFont="1" applyBorder="1" applyAlignment="1">
      <alignment vertical="center" wrapText="1"/>
    </xf>
    <xf numFmtId="0" fontId="55" fillId="0" borderId="69" xfId="0" applyFont="1" applyBorder="1" applyAlignment="1">
      <alignment vertical="center" wrapText="1"/>
    </xf>
    <xf numFmtId="0" fontId="55" fillId="0" borderId="69" xfId="0" applyFont="1" applyBorder="1" applyAlignment="1">
      <alignment horizontal="left" vertical="center" wrapText="1"/>
    </xf>
    <xf numFmtId="0" fontId="55" fillId="0" borderId="70" xfId="0" applyFont="1" applyBorder="1" applyAlignment="1">
      <alignment vertical="center" wrapText="1"/>
    </xf>
    <xf numFmtId="0" fontId="55" fillId="0" borderId="71" xfId="0" applyFont="1" applyBorder="1" applyAlignment="1">
      <alignment vertical="center" wrapText="1"/>
    </xf>
    <xf numFmtId="0" fontId="55" fillId="17" borderId="72" xfId="0" applyFont="1" applyFill="1" applyBorder="1" applyAlignment="1">
      <alignment vertical="center" wrapText="1"/>
    </xf>
    <xf numFmtId="0" fontId="46" fillId="17" borderId="6" xfId="0" applyFont="1" applyFill="1" applyBorder="1" applyAlignment="1">
      <alignment wrapText="1"/>
    </xf>
    <xf numFmtId="0" fontId="55" fillId="17" borderId="6" xfId="0" applyFont="1" applyFill="1" applyBorder="1" applyAlignment="1">
      <alignment vertical="center" wrapText="1"/>
    </xf>
    <xf numFmtId="0" fontId="75" fillId="17" borderId="6" xfId="0" applyFont="1" applyFill="1" applyBorder="1" applyAlignment="1">
      <alignment vertical="center" wrapText="1"/>
    </xf>
    <xf numFmtId="0" fontId="75" fillId="17" borderId="73" xfId="0" applyFont="1" applyFill="1" applyBorder="1" applyAlignment="1">
      <alignment vertical="center" wrapText="1"/>
    </xf>
    <xf numFmtId="0" fontId="44" fillId="0" borderId="16" xfId="0" applyFont="1" applyBorder="1" applyAlignment="1" applyProtection="1">
      <alignment horizontal="center" vertical="center" wrapText="1"/>
      <protection locked="0"/>
    </xf>
    <xf numFmtId="0" fontId="44" fillId="0" borderId="19" xfId="0" applyFont="1" applyBorder="1" applyAlignment="1" applyProtection="1">
      <alignment horizontal="center" vertical="center" wrapText="1"/>
      <protection locked="0"/>
    </xf>
    <xf numFmtId="0" fontId="44" fillId="0" borderId="24" xfId="0" applyFont="1" applyBorder="1" applyAlignment="1" applyProtection="1">
      <alignment horizontal="center" vertical="center" wrapText="1"/>
      <protection locked="0"/>
    </xf>
    <xf numFmtId="0" fontId="44" fillId="0" borderId="13" xfId="0" applyFont="1" applyBorder="1" applyAlignment="1" applyProtection="1">
      <alignment horizontal="center" vertical="center" wrapText="1"/>
      <protection locked="0"/>
    </xf>
    <xf numFmtId="0" fontId="81" fillId="17" borderId="67" xfId="0" applyFont="1" applyFill="1" applyBorder="1" applyAlignment="1">
      <alignment vertical="center" wrapText="1"/>
    </xf>
    <xf numFmtId="0" fontId="81" fillId="17" borderId="64" xfId="0" applyFont="1" applyFill="1" applyBorder="1" applyAlignment="1">
      <alignment horizontal="left" vertical="center" wrapText="1" indent="1"/>
    </xf>
    <xf numFmtId="0" fontId="81" fillId="17" borderId="63" xfId="0" applyFont="1" applyFill="1" applyBorder="1" applyAlignment="1">
      <alignment vertical="center" wrapText="1"/>
    </xf>
    <xf numFmtId="0" fontId="81" fillId="17" borderId="64" xfId="0" applyFont="1" applyFill="1" applyBorder="1" applyAlignment="1">
      <alignment vertical="center" wrapText="1"/>
    </xf>
    <xf numFmtId="0" fontId="81" fillId="17" borderId="64" xfId="0" applyFont="1" applyFill="1" applyBorder="1" applyAlignment="1">
      <alignment horizontal="left" vertical="top" wrapText="1" indent="1"/>
    </xf>
    <xf numFmtId="0" fontId="81" fillId="17" borderId="6" xfId="0" applyFont="1" applyFill="1" applyBorder="1" applyAlignment="1">
      <alignment vertical="center" wrapText="1"/>
    </xf>
    <xf numFmtId="0" fontId="117" fillId="6" borderId="66" xfId="0" applyFont="1" applyFill="1" applyBorder="1" applyAlignment="1">
      <alignment horizontal="center" vertical="center" wrapText="1"/>
    </xf>
    <xf numFmtId="0" fontId="76" fillId="0" borderId="30" xfId="6" applyFont="1" applyBorder="1" applyAlignment="1" applyProtection="1">
      <alignment wrapText="1"/>
      <protection locked="0"/>
    </xf>
    <xf numFmtId="0" fontId="76" fillId="0" borderId="17" xfId="6" applyFont="1" applyBorder="1" applyAlignment="1" applyProtection="1">
      <alignment wrapText="1"/>
      <protection locked="0"/>
    </xf>
    <xf numFmtId="0" fontId="81" fillId="11" borderId="16" xfId="0" applyFont="1" applyFill="1" applyBorder="1" applyAlignment="1">
      <alignment vertical="center" wrapText="1"/>
    </xf>
    <xf numFmtId="0" fontId="81" fillId="11" borderId="27" xfId="0" applyNumberFormat="1" applyFont="1" applyFill="1" applyBorder="1" applyAlignment="1">
      <alignment horizontal="left" vertical="center" wrapText="1" indent="2"/>
    </xf>
    <xf numFmtId="0" fontId="81" fillId="11" borderId="56" xfId="0" applyNumberFormat="1" applyFont="1" applyFill="1" applyBorder="1" applyAlignment="1">
      <alignment vertical="center" wrapText="1"/>
    </xf>
    <xf numFmtId="0" fontId="119" fillId="14" borderId="16" xfId="0" applyFont="1" applyFill="1" applyBorder="1" applyAlignment="1">
      <alignment horizontal="center" vertical="center" wrapText="1"/>
    </xf>
    <xf numFmtId="0" fontId="81" fillId="11" borderId="27" xfId="0" applyNumberFormat="1" applyFont="1" applyFill="1" applyBorder="1" applyAlignment="1" applyProtection="1">
      <alignment horizontal="left" vertical="center" wrapText="1" indent="2"/>
    </xf>
    <xf numFmtId="0" fontId="121" fillId="7" borderId="31" xfId="0" applyFont="1" applyFill="1" applyBorder="1" applyAlignment="1">
      <alignment horizontal="center" vertical="center" wrapText="1"/>
    </xf>
    <xf numFmtId="0" fontId="125" fillId="7" borderId="31" xfId="0" applyFont="1" applyFill="1" applyBorder="1" applyAlignment="1" applyProtection="1">
      <alignment horizontal="center" vertical="center" wrapText="1"/>
    </xf>
    <xf numFmtId="0" fontId="81" fillId="11" borderId="16" xfId="6" applyFont="1" applyFill="1" applyBorder="1" applyAlignment="1" applyProtection="1">
      <alignment vertical="center" wrapText="1"/>
    </xf>
    <xf numFmtId="0" fontId="81" fillId="11" borderId="34" xfId="6" applyFont="1" applyFill="1" applyBorder="1" applyAlignment="1" applyProtection="1">
      <alignment vertical="center" wrapText="1"/>
    </xf>
    <xf numFmtId="0" fontId="81" fillId="0" borderId="69" xfId="0" applyFont="1" applyBorder="1" applyAlignment="1">
      <alignment vertical="center" wrapText="1"/>
    </xf>
    <xf numFmtId="0" fontId="81" fillId="11" borderId="36" xfId="6" applyFont="1" applyFill="1" applyBorder="1" applyAlignment="1" applyProtection="1">
      <alignment vertical="center" wrapText="1"/>
    </xf>
    <xf numFmtId="0" fontId="55" fillId="8" borderId="29" xfId="0" applyFont="1" applyFill="1" applyBorder="1" applyAlignment="1" applyProtection="1">
      <alignment wrapText="1"/>
    </xf>
    <xf numFmtId="0" fontId="55" fillId="8" borderId="15" xfId="0" applyFont="1" applyFill="1" applyBorder="1" applyAlignment="1" applyProtection="1">
      <alignment wrapText="1"/>
    </xf>
    <xf numFmtId="0" fontId="81" fillId="8" borderId="15" xfId="0" applyFont="1" applyFill="1" applyBorder="1" applyAlignment="1" applyProtection="1">
      <alignment wrapText="1"/>
    </xf>
    <xf numFmtId="0" fontId="55" fillId="8" borderId="15" xfId="0" applyFont="1" applyFill="1" applyBorder="1" applyAlignment="1" applyProtection="1">
      <alignment horizontal="left" wrapText="1" indent="2"/>
    </xf>
    <xf numFmtId="0" fontId="55" fillId="8" borderId="15" xfId="0" applyFont="1" applyFill="1" applyBorder="1" applyAlignment="1" applyProtection="1">
      <alignment horizontal="left" wrapText="1"/>
    </xf>
    <xf numFmtId="0" fontId="55" fillId="8" borderId="18" xfId="0" applyFont="1" applyFill="1" applyBorder="1" applyAlignment="1" applyProtection="1">
      <alignment horizontal="left" wrapText="1" indent="2"/>
    </xf>
    <xf numFmtId="0" fontId="55" fillId="8" borderId="27" xfId="0" applyFont="1" applyFill="1" applyBorder="1" applyAlignment="1" applyProtection="1">
      <alignment horizontal="left" wrapText="1" indent="2"/>
    </xf>
    <xf numFmtId="0" fontId="55" fillId="0" borderId="17" xfId="0" applyFont="1" applyBorder="1" applyAlignment="1" applyProtection="1">
      <alignment wrapText="1"/>
      <protection locked="0"/>
    </xf>
    <xf numFmtId="0" fontId="55" fillId="0" borderId="25" xfId="0" applyFont="1" applyBorder="1" applyAlignment="1" applyProtection="1">
      <alignment wrapText="1"/>
      <protection locked="0"/>
    </xf>
    <xf numFmtId="0" fontId="55" fillId="8" borderId="27" xfId="0" applyFont="1" applyFill="1" applyBorder="1" applyAlignment="1" applyProtection="1">
      <alignment wrapText="1"/>
    </xf>
    <xf numFmtId="0" fontId="55" fillId="8" borderId="24" xfId="0" applyFont="1" applyFill="1" applyBorder="1" applyAlignment="1" applyProtection="1">
      <alignment wrapText="1"/>
    </xf>
    <xf numFmtId="0" fontId="55" fillId="8" borderId="13" xfId="0" applyFont="1" applyFill="1" applyBorder="1" applyAlignment="1" applyProtection="1">
      <alignment wrapText="1"/>
    </xf>
    <xf numFmtId="0" fontId="55" fillId="0" borderId="14" xfId="0" applyFont="1" applyBorder="1" applyAlignment="1" applyProtection="1">
      <alignment wrapText="1"/>
      <protection locked="0"/>
    </xf>
    <xf numFmtId="0" fontId="55" fillId="8" borderId="24" xfId="0" applyFont="1" applyFill="1" applyBorder="1" applyAlignment="1" applyProtection="1">
      <alignment horizontal="left" wrapText="1" indent="2"/>
    </xf>
    <xf numFmtId="0" fontId="55" fillId="8" borderId="28" xfId="0" applyFont="1" applyFill="1" applyBorder="1" applyAlignment="1" applyProtection="1">
      <alignment wrapText="1"/>
    </xf>
    <xf numFmtId="0" fontId="55" fillId="0" borderId="20" xfId="0" applyFont="1" applyBorder="1" applyAlignment="1" applyProtection="1">
      <alignment wrapText="1"/>
      <protection locked="0"/>
    </xf>
    <xf numFmtId="0" fontId="55" fillId="8" borderId="27" xfId="0" applyFont="1" applyFill="1" applyBorder="1" applyAlignment="1" applyProtection="1">
      <alignment horizontal="left" vertical="center" wrapText="1" indent="2"/>
    </xf>
    <xf numFmtId="0" fontId="81" fillId="8" borderId="24" xfId="0" applyFont="1" applyFill="1" applyBorder="1" applyAlignment="1" applyProtection="1">
      <alignment horizontal="left" vertical="center" wrapText="1"/>
    </xf>
    <xf numFmtId="0" fontId="55" fillId="8" borderId="27" xfId="0" applyFont="1" applyFill="1" applyBorder="1" applyAlignment="1" applyProtection="1">
      <alignment vertical="center" wrapText="1"/>
    </xf>
    <xf numFmtId="0" fontId="55" fillId="8" borderId="22" xfId="0" applyFont="1" applyFill="1" applyBorder="1" applyAlignment="1" applyProtection="1">
      <alignment wrapText="1"/>
    </xf>
    <xf numFmtId="0" fontId="55" fillId="0" borderId="23" xfId="0" applyFont="1" applyBorder="1" applyAlignment="1" applyProtection="1">
      <protection locked="0"/>
    </xf>
    <xf numFmtId="0" fontId="55" fillId="8" borderId="16" xfId="0" applyFont="1" applyFill="1" applyBorder="1" applyAlignment="1" applyProtection="1">
      <alignment wrapText="1"/>
    </xf>
    <xf numFmtId="0" fontId="55" fillId="0" borderId="17" xfId="0" applyFont="1" applyBorder="1" applyAlignment="1" applyProtection="1">
      <protection locked="0"/>
    </xf>
    <xf numFmtId="0" fontId="55" fillId="8" borderId="17" xfId="0" applyFont="1" applyFill="1" applyBorder="1" applyAlignment="1" applyProtection="1"/>
    <xf numFmtId="0" fontId="55" fillId="0" borderId="25" xfId="0" applyFont="1" applyBorder="1" applyAlignment="1" applyProtection="1">
      <protection locked="0"/>
    </xf>
    <xf numFmtId="0" fontId="55" fillId="0" borderId="14" xfId="0" applyFont="1" applyBorder="1" applyAlignment="1" applyProtection="1">
      <protection locked="0"/>
    </xf>
    <xf numFmtId="0" fontId="55" fillId="8" borderId="19" xfId="0" applyFont="1" applyFill="1" applyBorder="1" applyAlignment="1" applyProtection="1">
      <alignment wrapText="1"/>
    </xf>
    <xf numFmtId="0" fontId="55" fillId="0" borderId="20" xfId="0" applyFont="1" applyBorder="1" applyAlignment="1" applyProtection="1">
      <protection locked="0"/>
    </xf>
    <xf numFmtId="0" fontId="55" fillId="8" borderId="16" xfId="0" applyFont="1" applyFill="1" applyBorder="1" applyAlignment="1" applyProtection="1">
      <alignment vertical="center" wrapText="1"/>
    </xf>
    <xf numFmtId="0" fontId="81" fillId="8" borderId="16" xfId="0" applyFont="1" applyFill="1" applyBorder="1" applyAlignment="1" applyProtection="1">
      <alignment horizontal="right"/>
    </xf>
    <xf numFmtId="0" fontId="81" fillId="8" borderId="16" xfId="0" applyFont="1" applyFill="1" applyBorder="1" applyAlignment="1" applyProtection="1">
      <alignment horizontal="left"/>
    </xf>
    <xf numFmtId="0" fontId="81" fillId="8" borderId="16" xfId="0" applyFont="1" applyFill="1" applyBorder="1" applyAlignment="1" applyProtection="1">
      <alignment wrapText="1"/>
    </xf>
    <xf numFmtId="0" fontId="55" fillId="8" borderId="12" xfId="0" applyFont="1" applyFill="1" applyBorder="1" applyAlignment="1" applyProtection="1">
      <alignment wrapText="1"/>
    </xf>
    <xf numFmtId="0" fontId="81" fillId="8" borderId="15" xfId="0" applyFont="1" applyFill="1" applyBorder="1" applyAlignment="1" applyProtection="1">
      <alignment horizontal="left" wrapText="1" indent="2"/>
    </xf>
    <xf numFmtId="0" fontId="114" fillId="8" borderId="18" xfId="0" applyFont="1" applyFill="1" applyBorder="1" applyAlignment="1" applyProtection="1">
      <alignment horizontal="left" wrapText="1" indent="2"/>
    </xf>
    <xf numFmtId="0" fontId="21" fillId="4" borderId="4" xfId="0" applyFont="1" applyFill="1" applyBorder="1" applyAlignment="1" applyProtection="1">
      <alignment wrapText="1"/>
    </xf>
    <xf numFmtId="0" fontId="81" fillId="11" borderId="53" xfId="0" applyNumberFormat="1" applyFont="1" applyFill="1" applyBorder="1" applyAlignment="1">
      <alignment vertical="center" wrapText="1"/>
    </xf>
    <xf numFmtId="0" fontId="81" fillId="0" borderId="68" xfId="0" applyFont="1" applyBorder="1" applyAlignment="1">
      <alignment vertical="center" wrapText="1"/>
    </xf>
    <xf numFmtId="0" fontId="98" fillId="0" borderId="59" xfId="0" applyFont="1" applyBorder="1" applyAlignment="1">
      <alignment vertical="top" wrapText="1"/>
    </xf>
    <xf numFmtId="0" fontId="98" fillId="0" borderId="61" xfId="0" applyFont="1" applyBorder="1" applyAlignment="1">
      <alignment vertical="top" wrapText="1"/>
    </xf>
    <xf numFmtId="0" fontId="55" fillId="17" borderId="81" xfId="0" applyFont="1" applyFill="1" applyBorder="1" applyAlignment="1">
      <alignment horizontal="left" vertical="center" wrapText="1"/>
    </xf>
    <xf numFmtId="0" fontId="55" fillId="17" borderId="6" xfId="0" applyFont="1" applyFill="1" applyBorder="1" applyAlignment="1">
      <alignment horizontal="left" vertical="center" wrapText="1"/>
    </xf>
    <xf numFmtId="0" fontId="46" fillId="17" borderId="81" xfId="0" applyFont="1" applyFill="1" applyBorder="1" applyAlignment="1">
      <alignment horizontal="center" wrapText="1"/>
    </xf>
    <xf numFmtId="0" fontId="46" fillId="17" borderId="6" xfId="0" applyFont="1" applyFill="1" applyBorder="1" applyAlignment="1">
      <alignment horizontal="center" wrapText="1"/>
    </xf>
    <xf numFmtId="0" fontId="44" fillId="0" borderId="22" xfId="0" applyFont="1" applyBorder="1" applyAlignment="1" applyProtection="1">
      <alignment horizontal="center" vertical="center" wrapText="1"/>
      <protection locked="0"/>
    </xf>
    <xf numFmtId="0" fontId="44" fillId="0" borderId="16" xfId="0" applyFont="1" applyBorder="1" applyAlignment="1" applyProtection="1">
      <alignment horizontal="center" vertical="center" wrapText="1"/>
      <protection locked="0"/>
    </xf>
    <xf numFmtId="0" fontId="44" fillId="0" borderId="13" xfId="0" applyFont="1" applyBorder="1" applyAlignment="1" applyProtection="1">
      <alignment horizontal="center" vertical="center" wrapText="1"/>
      <protection locked="0"/>
    </xf>
    <xf numFmtId="0" fontId="44" fillId="0" borderId="16" xfId="0" applyFont="1" applyBorder="1" applyAlignment="1" applyProtection="1">
      <alignment horizontal="center" vertical="center" wrapText="1"/>
      <protection locked="0"/>
    </xf>
    <xf numFmtId="0" fontId="66" fillId="22" borderId="22" xfId="0" applyFont="1" applyFill="1" applyBorder="1" applyAlignment="1">
      <alignment vertical="center" wrapText="1"/>
    </xf>
    <xf numFmtId="0" fontId="66" fillId="22" borderId="16" xfId="0" applyFont="1" applyFill="1" applyBorder="1" applyAlignment="1">
      <alignment vertical="center" wrapText="1"/>
    </xf>
    <xf numFmtId="0" fontId="66" fillId="22" borderId="36" xfId="0" applyFont="1" applyFill="1" applyBorder="1" applyAlignment="1">
      <alignment vertical="center" wrapText="1"/>
    </xf>
    <xf numFmtId="0" fontId="98" fillId="22" borderId="16" xfId="0" applyFont="1" applyFill="1" applyBorder="1" applyAlignment="1">
      <alignment vertical="center" wrapText="1"/>
    </xf>
    <xf numFmtId="0" fontId="98" fillId="22" borderId="22" xfId="0" applyFont="1" applyFill="1" applyBorder="1" applyAlignment="1">
      <alignment vertical="center" wrapText="1"/>
    </xf>
    <xf numFmtId="0" fontId="58" fillId="7" borderId="21" xfId="0" applyFont="1" applyFill="1" applyBorder="1" applyAlignment="1">
      <alignment horizontal="center" vertical="center" wrapText="1"/>
    </xf>
    <xf numFmtId="0" fontId="66" fillId="11" borderId="36" xfId="0" applyFont="1" applyFill="1" applyBorder="1" applyAlignment="1">
      <alignment vertical="center" wrapText="1"/>
    </xf>
    <xf numFmtId="0" fontId="66" fillId="11" borderId="22" xfId="0" applyFont="1" applyFill="1" applyBorder="1" applyAlignment="1">
      <alignment vertical="center" wrapText="1"/>
    </xf>
    <xf numFmtId="0" fontId="68" fillId="7" borderId="32" xfId="0" applyFont="1" applyFill="1" applyBorder="1" applyAlignment="1" applyProtection="1">
      <alignment horizontal="center" vertical="center" wrapText="1"/>
    </xf>
    <xf numFmtId="0" fontId="60" fillId="0" borderId="34" xfId="0" applyFont="1" applyBorder="1" applyAlignment="1" applyProtection="1">
      <alignment horizontal="center" vertical="center" wrapText="1"/>
      <protection locked="0"/>
    </xf>
    <xf numFmtId="0" fontId="62" fillId="0" borderId="30" xfId="6" applyFont="1" applyBorder="1" applyAlignment="1" applyProtection="1">
      <alignment wrapText="1"/>
      <protection locked="0"/>
    </xf>
    <xf numFmtId="0" fontId="60" fillId="0" borderId="16" xfId="0" applyFont="1" applyBorder="1" applyAlignment="1" applyProtection="1">
      <alignment horizontal="center" vertical="center" wrapText="1"/>
      <protection locked="0"/>
    </xf>
    <xf numFmtId="0" fontId="61" fillId="0" borderId="17" xfId="6" applyFont="1" applyBorder="1" applyAlignment="1" applyProtection="1">
      <alignment wrapText="1"/>
      <protection locked="0"/>
    </xf>
    <xf numFmtId="0" fontId="62" fillId="0" borderId="17" xfId="6" applyFont="1" applyBorder="1" applyAlignment="1" applyProtection="1">
      <alignment wrapText="1"/>
      <protection locked="0"/>
    </xf>
    <xf numFmtId="0" fontId="60" fillId="0" borderId="36" xfId="0" applyFont="1" applyBorder="1" applyAlignment="1" applyProtection="1">
      <alignment horizontal="center" vertical="center" wrapText="1"/>
      <protection locked="0"/>
    </xf>
    <xf numFmtId="0" fontId="61" fillId="0" borderId="37" xfId="6" applyFont="1" applyBorder="1" applyAlignment="1" applyProtection="1">
      <alignment wrapText="1"/>
      <protection locked="0"/>
    </xf>
    <xf numFmtId="0" fontId="60" fillId="0" borderId="22" xfId="0" applyFont="1" applyBorder="1" applyAlignment="1" applyProtection="1">
      <alignment horizontal="center" vertical="center" wrapText="1"/>
      <protection locked="0"/>
    </xf>
    <xf numFmtId="0" fontId="61" fillId="0" borderId="23" xfId="6" applyFont="1" applyBorder="1" applyAlignment="1" applyProtection="1">
      <alignment wrapText="1"/>
      <protection locked="0"/>
    </xf>
    <xf numFmtId="0" fontId="60" fillId="0" borderId="19" xfId="0" applyFont="1" applyBorder="1" applyAlignment="1" applyProtection="1">
      <alignment horizontal="center" vertical="center" wrapText="1"/>
      <protection locked="0"/>
    </xf>
    <xf numFmtId="0" fontId="61" fillId="0" borderId="20" xfId="6" applyFont="1" applyBorder="1" applyAlignment="1" applyProtection="1">
      <alignment wrapText="1"/>
      <protection locked="0"/>
    </xf>
    <xf numFmtId="0" fontId="46" fillId="0" borderId="126" xfId="0" applyFont="1" applyBorder="1" applyAlignment="1" applyProtection="1">
      <alignment wrapText="1"/>
      <protection locked="0"/>
    </xf>
    <xf numFmtId="0" fontId="79" fillId="6" borderId="5" xfId="0" applyFont="1" applyFill="1" applyBorder="1" applyAlignment="1">
      <alignment horizontal="center"/>
    </xf>
    <xf numFmtId="0" fontId="79" fillId="6" borderId="0" xfId="0" applyFont="1" applyFill="1" applyBorder="1" applyAlignment="1">
      <alignment horizontal="center"/>
    </xf>
    <xf numFmtId="0" fontId="46" fillId="6" borderId="74" xfId="0" applyFont="1" applyFill="1" applyBorder="1" applyAlignment="1">
      <alignment horizontal="center" vertical="center"/>
    </xf>
    <xf numFmtId="0" fontId="46" fillId="6" borderId="75" xfId="0" applyFont="1" applyFill="1" applyBorder="1" applyAlignment="1">
      <alignment horizontal="center" vertical="center"/>
    </xf>
    <xf numFmtId="0" fontId="37" fillId="16" borderId="76" xfId="0" applyFont="1" applyFill="1" applyBorder="1" applyAlignment="1">
      <alignment horizontal="center" wrapText="1"/>
    </xf>
    <xf numFmtId="0" fontId="37" fillId="16" borderId="77" xfId="0" applyFont="1" applyFill="1" applyBorder="1" applyAlignment="1">
      <alignment horizontal="center" wrapText="1"/>
    </xf>
    <xf numFmtId="0" fontId="115" fillId="18" borderId="0" xfId="0" applyFont="1" applyFill="1" applyBorder="1" applyAlignment="1">
      <alignment horizontal="center" vertical="center" wrapText="1"/>
    </xf>
    <xf numFmtId="0" fontId="116" fillId="18" borderId="6" xfId="0" applyFont="1" applyFill="1" applyBorder="1" applyAlignment="1">
      <alignment horizontal="center" vertical="center" wrapText="1"/>
    </xf>
    <xf numFmtId="0" fontId="74" fillId="6" borderId="78" xfId="0" applyFont="1" applyFill="1" applyBorder="1" applyAlignment="1">
      <alignment horizontal="center" vertical="center"/>
    </xf>
    <xf numFmtId="0" fontId="74" fillId="6" borderId="79" xfId="0" applyFont="1" applyFill="1" applyBorder="1" applyAlignment="1">
      <alignment horizontal="center" vertical="center"/>
    </xf>
    <xf numFmtId="0" fontId="74" fillId="6" borderId="80" xfId="0" applyFont="1" applyFill="1" applyBorder="1" applyAlignment="1">
      <alignment horizontal="center" vertical="center"/>
    </xf>
    <xf numFmtId="0" fontId="74" fillId="6" borderId="78" xfId="0" applyFont="1" applyFill="1" applyBorder="1" applyAlignment="1">
      <alignment horizontal="center" vertical="center" wrapText="1"/>
    </xf>
    <xf numFmtId="0" fontId="74" fillId="6" borderId="79" xfId="0" applyFont="1" applyFill="1" applyBorder="1" applyAlignment="1">
      <alignment horizontal="center" vertical="center" wrapText="1"/>
    </xf>
    <xf numFmtId="0" fontId="74" fillId="6" borderId="80" xfId="0" applyFont="1" applyFill="1" applyBorder="1" applyAlignment="1">
      <alignment horizontal="center" vertical="center" wrapText="1"/>
    </xf>
    <xf numFmtId="0" fontId="73" fillId="16" borderId="5" xfId="0" applyFont="1" applyFill="1" applyBorder="1" applyAlignment="1">
      <alignment horizontal="center" vertical="center" wrapText="1"/>
    </xf>
    <xf numFmtId="0" fontId="73" fillId="16" borderId="6" xfId="0" applyFont="1" applyFill="1" applyBorder="1" applyAlignment="1">
      <alignment horizontal="center" vertical="center" wrapText="1"/>
    </xf>
    <xf numFmtId="0" fontId="103" fillId="16" borderId="7" xfId="0" applyFont="1" applyFill="1" applyBorder="1" applyAlignment="1">
      <alignment horizontal="center" wrapText="1"/>
    </xf>
    <xf numFmtId="0" fontId="36" fillId="16" borderId="77" xfId="0" applyFont="1" applyFill="1" applyBorder="1" applyAlignment="1">
      <alignment horizontal="center" wrapText="1"/>
    </xf>
    <xf numFmtId="0" fontId="56" fillId="17" borderId="87" xfId="0" applyFont="1" applyFill="1" applyBorder="1" applyAlignment="1">
      <alignment horizontal="left" vertical="center" wrapText="1"/>
    </xf>
    <xf numFmtId="0" fontId="56" fillId="17" borderId="8" xfId="0" applyFont="1" applyFill="1" applyBorder="1" applyAlignment="1">
      <alignment horizontal="left" vertical="center" wrapText="1"/>
    </xf>
    <xf numFmtId="0" fontId="103" fillId="16" borderId="7" xfId="0" applyFont="1" applyFill="1" applyBorder="1" applyAlignment="1">
      <alignment horizontal="center" vertical="center" wrapText="1"/>
    </xf>
    <xf numFmtId="0" fontId="36" fillId="16" borderId="76" xfId="0" applyFont="1" applyFill="1" applyBorder="1" applyAlignment="1">
      <alignment horizontal="center" vertical="center" wrapText="1"/>
    </xf>
    <xf numFmtId="0" fontId="36" fillId="16" borderId="77" xfId="0" applyFont="1" applyFill="1" applyBorder="1" applyAlignment="1">
      <alignment horizontal="center" vertical="center" wrapText="1"/>
    </xf>
    <xf numFmtId="0" fontId="56" fillId="17" borderId="81" xfId="0" applyFont="1" applyFill="1" applyBorder="1" applyAlignment="1">
      <alignment horizontal="left" vertical="center" wrapText="1"/>
    </xf>
    <xf numFmtId="0" fontId="56" fillId="17" borderId="6" xfId="0" applyFont="1" applyFill="1" applyBorder="1" applyAlignment="1">
      <alignment horizontal="left" vertical="center" wrapText="1"/>
    </xf>
    <xf numFmtId="0" fontId="97" fillId="17" borderId="81" xfId="0" applyFont="1" applyFill="1" applyBorder="1" applyAlignment="1">
      <alignment horizontal="left" vertical="center" wrapText="1"/>
    </xf>
    <xf numFmtId="0" fontId="39" fillId="17" borderId="82" xfId="7" applyFill="1" applyBorder="1" applyAlignment="1">
      <alignment horizontal="left" vertical="center" wrapText="1" indent="1"/>
    </xf>
    <xf numFmtId="0" fontId="39" fillId="17" borderId="73" xfId="7" applyFill="1" applyBorder="1" applyAlignment="1">
      <alignment horizontal="left" vertical="center" wrapText="1" indent="1"/>
    </xf>
    <xf numFmtId="0" fontId="76" fillId="17" borderId="83" xfId="0" applyFont="1" applyFill="1" applyBorder="1" applyAlignment="1">
      <alignment horizontal="left" vertical="center" wrapText="1"/>
    </xf>
    <xf numFmtId="0" fontId="76" fillId="17" borderId="72" xfId="0" applyFont="1" applyFill="1" applyBorder="1" applyAlignment="1">
      <alignment horizontal="left" vertical="center" wrapText="1"/>
    </xf>
    <xf numFmtId="0" fontId="55" fillId="17" borderId="83" xfId="0" applyFont="1" applyFill="1" applyBorder="1" applyAlignment="1">
      <alignment horizontal="left" vertical="center" wrapText="1"/>
    </xf>
    <xf numFmtId="0" fontId="55" fillId="17" borderId="72" xfId="0" applyFont="1" applyFill="1" applyBorder="1" applyAlignment="1">
      <alignment horizontal="left" vertical="center" wrapText="1"/>
    </xf>
    <xf numFmtId="0" fontId="39" fillId="17" borderId="81" xfId="7" applyFill="1" applyBorder="1" applyAlignment="1">
      <alignment horizontal="left" vertical="center" wrapText="1" indent="1"/>
    </xf>
    <xf numFmtId="0" fontId="39" fillId="17" borderId="6" xfId="7" applyFill="1" applyBorder="1" applyAlignment="1">
      <alignment horizontal="left" vertical="center" wrapText="1" indent="1"/>
    </xf>
    <xf numFmtId="0" fontId="78" fillId="17" borderId="81" xfId="7" applyFont="1" applyFill="1" applyBorder="1" applyAlignment="1">
      <alignment horizontal="left" vertical="center" wrapText="1" indent="1"/>
    </xf>
    <xf numFmtId="0" fontId="78" fillId="17" borderId="6" xfId="7" applyFont="1" applyFill="1" applyBorder="1" applyAlignment="1">
      <alignment horizontal="left" vertical="center" wrapText="1" indent="1"/>
    </xf>
    <xf numFmtId="0" fontId="55" fillId="17" borderId="82" xfId="0" applyFont="1" applyFill="1" applyBorder="1" applyAlignment="1">
      <alignment horizontal="left" vertical="center" wrapText="1"/>
    </xf>
    <xf numFmtId="0" fontId="55" fillId="17" borderId="73" xfId="0" applyFont="1" applyFill="1" applyBorder="1" applyAlignment="1">
      <alignment horizontal="left" vertical="center" wrapText="1"/>
    </xf>
    <xf numFmtId="0" fontId="77" fillId="17" borderId="81" xfId="0" applyFont="1" applyFill="1" applyBorder="1" applyAlignment="1">
      <alignment horizontal="left" vertical="center" wrapText="1"/>
    </xf>
    <xf numFmtId="0" fontId="77" fillId="17" borderId="6" xfId="0" applyFont="1" applyFill="1" applyBorder="1" applyAlignment="1">
      <alignment horizontal="left" vertical="center" wrapText="1"/>
    </xf>
    <xf numFmtId="0" fontId="46" fillId="4" borderId="5" xfId="0" applyFont="1" applyFill="1" applyBorder="1" applyAlignment="1">
      <alignment horizontal="center"/>
    </xf>
    <xf numFmtId="0" fontId="46" fillId="4" borderId="0" xfId="0" applyFont="1" applyFill="1" applyBorder="1" applyAlignment="1">
      <alignment horizontal="center"/>
    </xf>
    <xf numFmtId="0" fontId="46" fillId="4" borderId="6" xfId="0" applyFont="1" applyFill="1" applyBorder="1" applyAlignment="1">
      <alignment horizontal="center"/>
    </xf>
    <xf numFmtId="0" fontId="55" fillId="0" borderId="60" xfId="0" applyFont="1" applyBorder="1" applyAlignment="1">
      <alignment horizontal="left" vertical="top" wrapText="1"/>
    </xf>
    <xf numFmtId="0" fontId="74" fillId="6" borderId="85" xfId="0" applyFont="1" applyFill="1" applyBorder="1" applyAlignment="1">
      <alignment horizontal="center" vertical="center" wrapText="1"/>
    </xf>
    <xf numFmtId="0" fontId="74" fillId="6" borderId="5" xfId="0" applyFont="1" applyFill="1" applyBorder="1" applyAlignment="1">
      <alignment horizontal="center" vertical="center" wrapText="1"/>
    </xf>
    <xf numFmtId="0" fontId="74" fillId="6" borderId="86" xfId="0" applyFont="1" applyFill="1" applyBorder="1" applyAlignment="1">
      <alignment horizontal="center" vertical="center" wrapText="1"/>
    </xf>
    <xf numFmtId="0" fontId="55" fillId="17" borderId="81" xfId="0" applyFont="1" applyFill="1" applyBorder="1" applyAlignment="1">
      <alignment horizontal="left" vertical="center" wrapText="1"/>
    </xf>
    <xf numFmtId="0" fontId="55" fillId="17" borderId="6" xfId="0" applyFont="1" applyFill="1" applyBorder="1" applyAlignment="1">
      <alignment horizontal="left" vertical="center" wrapText="1"/>
    </xf>
    <xf numFmtId="0" fontId="46" fillId="17" borderId="81" xfId="0" applyFont="1" applyFill="1" applyBorder="1" applyAlignment="1">
      <alignment horizontal="left" wrapText="1"/>
    </xf>
    <xf numFmtId="0" fontId="46" fillId="17" borderId="6" xfId="0" applyFont="1" applyFill="1" applyBorder="1" applyAlignment="1">
      <alignment horizontal="left" wrapText="1"/>
    </xf>
    <xf numFmtId="0" fontId="46" fillId="17" borderId="81" xfId="0" applyFont="1" applyFill="1" applyBorder="1" applyAlignment="1">
      <alignment horizontal="center" wrapText="1"/>
    </xf>
    <xf numFmtId="0" fontId="46" fillId="17" borderId="6" xfId="0" applyFont="1" applyFill="1" applyBorder="1" applyAlignment="1">
      <alignment horizontal="center" wrapText="1"/>
    </xf>
    <xf numFmtId="0" fontId="55" fillId="17" borderId="81" xfId="0" applyFont="1" applyFill="1" applyBorder="1" applyAlignment="1">
      <alignment horizontal="left" vertical="center" wrapText="1" indent="1"/>
    </xf>
    <xf numFmtId="0" fontId="55" fillId="17" borderId="6" xfId="0" applyFont="1" applyFill="1" applyBorder="1" applyAlignment="1">
      <alignment horizontal="left" vertical="center" wrapText="1" indent="1"/>
    </xf>
    <xf numFmtId="0" fontId="77" fillId="17" borderId="83" xfId="0" applyFont="1" applyFill="1" applyBorder="1" applyAlignment="1">
      <alignment horizontal="left" vertical="center" wrapText="1"/>
    </xf>
    <xf numFmtId="0" fontId="77" fillId="17" borderId="72" xfId="0" applyFont="1" applyFill="1" applyBorder="1" applyAlignment="1">
      <alignment horizontal="left" vertical="center" wrapText="1"/>
    </xf>
    <xf numFmtId="0" fontId="81" fillId="17" borderId="81" xfId="0" applyFont="1" applyFill="1" applyBorder="1" applyAlignment="1">
      <alignment horizontal="left" vertical="center" wrapText="1"/>
    </xf>
    <xf numFmtId="0" fontId="81" fillId="17" borderId="81" xfId="0" applyFont="1" applyFill="1" applyBorder="1" applyAlignment="1">
      <alignment horizontal="left" vertical="center" wrapText="1" indent="1"/>
    </xf>
    <xf numFmtId="0" fontId="55" fillId="0" borderId="0" xfId="0" applyFont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 wrapText="1"/>
    </xf>
    <xf numFmtId="0" fontId="39" fillId="0" borderId="82" xfId="7" applyFill="1" applyBorder="1" applyAlignment="1">
      <alignment horizontal="left" vertical="center" wrapText="1"/>
    </xf>
    <xf numFmtId="0" fontId="75" fillId="0" borderId="73" xfId="0" applyFont="1" applyFill="1" applyBorder="1" applyAlignment="1">
      <alignment horizontal="left" vertical="center" wrapText="1"/>
    </xf>
    <xf numFmtId="0" fontId="75" fillId="0" borderId="0" xfId="0" applyFont="1" applyFill="1" applyBorder="1" applyAlignment="1">
      <alignment horizontal="center" vertical="center" wrapText="1"/>
    </xf>
    <xf numFmtId="0" fontId="75" fillId="0" borderId="6" xfId="0" applyFont="1" applyFill="1" applyBorder="1" applyAlignment="1">
      <alignment horizontal="center" vertical="center" wrapText="1"/>
    </xf>
    <xf numFmtId="0" fontId="75" fillId="17" borderId="81" xfId="0" applyFont="1" applyFill="1" applyBorder="1" applyAlignment="1">
      <alignment horizontal="left" vertical="center" wrapText="1"/>
    </xf>
    <xf numFmtId="0" fontId="75" fillId="17" borderId="6" xfId="0" applyFont="1" applyFill="1" applyBorder="1" applyAlignment="1">
      <alignment horizontal="left" vertical="center" wrapText="1"/>
    </xf>
    <xf numFmtId="0" fontId="75" fillId="17" borderId="82" xfId="0" applyFont="1" applyFill="1" applyBorder="1" applyAlignment="1">
      <alignment horizontal="center" vertical="center" wrapText="1"/>
    </xf>
    <xf numFmtId="0" fontId="75" fillId="17" borderId="73" xfId="0" applyFont="1" applyFill="1" applyBorder="1" applyAlignment="1">
      <alignment horizontal="center" vertical="center" wrapText="1"/>
    </xf>
    <xf numFmtId="0" fontId="75" fillId="17" borderId="81" xfId="0" applyFont="1" applyFill="1" applyBorder="1" applyAlignment="1">
      <alignment horizontal="center" vertical="center" wrapText="1"/>
    </xf>
    <xf numFmtId="0" fontId="75" fillId="17" borderId="6" xfId="0" applyFont="1" applyFill="1" applyBorder="1" applyAlignment="1">
      <alignment horizontal="center" vertical="center" wrapText="1"/>
    </xf>
    <xf numFmtId="0" fontId="55" fillId="17" borderId="81" xfId="0" applyFont="1" applyFill="1" applyBorder="1" applyAlignment="1">
      <alignment horizontal="left" vertical="top" wrapText="1" indent="1"/>
    </xf>
    <xf numFmtId="0" fontId="55" fillId="17" borderId="6" xfId="0" applyFont="1" applyFill="1" applyBorder="1" applyAlignment="1">
      <alignment horizontal="left" vertical="top" wrapText="1" indent="1"/>
    </xf>
    <xf numFmtId="0" fontId="56" fillId="17" borderId="81" xfId="0" applyFont="1" applyFill="1" applyBorder="1" applyAlignment="1">
      <alignment vertical="top" wrapText="1"/>
    </xf>
    <xf numFmtId="0" fontId="56" fillId="17" borderId="6" xfId="0" applyFont="1" applyFill="1" applyBorder="1" applyAlignment="1">
      <alignment vertical="top" wrapText="1"/>
    </xf>
    <xf numFmtId="0" fontId="55" fillId="17" borderId="82" xfId="0" applyFont="1" applyFill="1" applyBorder="1" applyAlignment="1">
      <alignment horizontal="left" vertical="top" wrapText="1" indent="1"/>
    </xf>
    <xf numFmtId="0" fontId="55" fillId="17" borderId="73" xfId="0" applyFont="1" applyFill="1" applyBorder="1" applyAlignment="1">
      <alignment horizontal="left" vertical="top" wrapText="1" indent="1"/>
    </xf>
    <xf numFmtId="0" fontId="55" fillId="4" borderId="0" xfId="0" applyFont="1" applyFill="1" applyBorder="1" applyAlignment="1">
      <alignment horizontal="center" vertical="center" wrapText="1"/>
    </xf>
    <xf numFmtId="0" fontId="55" fillId="4" borderId="6" xfId="0" applyFont="1" applyFill="1" applyBorder="1" applyAlignment="1">
      <alignment horizontal="center" vertical="center" wrapText="1"/>
    </xf>
    <xf numFmtId="0" fontId="81" fillId="17" borderId="81" xfId="0" applyFont="1" applyFill="1" applyBorder="1" applyAlignment="1">
      <alignment horizontal="left" vertical="top" wrapText="1"/>
    </xf>
    <xf numFmtId="0" fontId="55" fillId="17" borderId="6" xfId="0" applyFont="1" applyFill="1" applyBorder="1" applyAlignment="1">
      <alignment horizontal="left" vertical="top" wrapText="1"/>
    </xf>
    <xf numFmtId="0" fontId="81" fillId="17" borderId="82" xfId="0" applyFont="1" applyFill="1" applyBorder="1" applyAlignment="1">
      <alignment horizontal="left" vertical="top" wrapText="1"/>
    </xf>
    <xf numFmtId="0" fontId="55" fillId="17" borderId="73" xfId="0" applyFont="1" applyFill="1" applyBorder="1" applyAlignment="1">
      <alignment horizontal="left" vertical="top" wrapText="1"/>
    </xf>
    <xf numFmtId="0" fontId="55" fillId="17" borderId="83" xfId="0" applyFont="1" applyFill="1" applyBorder="1" applyAlignment="1">
      <alignment vertical="top" wrapText="1"/>
    </xf>
    <xf numFmtId="0" fontId="55" fillId="17" borderId="72" xfId="0" applyFont="1" applyFill="1" applyBorder="1" applyAlignment="1">
      <alignment vertical="top" wrapText="1"/>
    </xf>
    <xf numFmtId="0" fontId="74" fillId="6" borderId="84" xfId="0" applyFont="1" applyFill="1" applyBorder="1" applyAlignment="1">
      <alignment horizontal="center" vertical="center" wrapText="1"/>
    </xf>
    <xf numFmtId="0" fontId="98" fillId="0" borderId="59" xfId="0" applyFont="1" applyBorder="1" applyAlignment="1">
      <alignment horizontal="left" vertical="top" wrapText="1"/>
    </xf>
    <xf numFmtId="0" fontId="76" fillId="0" borderId="59" xfId="0" applyFont="1" applyBorder="1" applyAlignment="1">
      <alignment horizontal="left" vertical="top" wrapText="1"/>
    </xf>
    <xf numFmtId="0" fontId="127" fillId="6" borderId="78" xfId="0" applyFont="1" applyFill="1" applyBorder="1" applyAlignment="1">
      <alignment horizontal="center" vertical="center" wrapText="1"/>
    </xf>
    <xf numFmtId="0" fontId="127" fillId="6" borderId="79" xfId="0" applyFont="1" applyFill="1" applyBorder="1" applyAlignment="1">
      <alignment horizontal="center" vertical="center" wrapText="1"/>
    </xf>
    <xf numFmtId="0" fontId="127" fillId="6" borderId="80" xfId="0" applyFont="1" applyFill="1" applyBorder="1" applyAlignment="1">
      <alignment horizontal="center" vertical="center" wrapText="1"/>
    </xf>
    <xf numFmtId="0" fontId="55" fillId="17" borderId="83" xfId="0" applyFont="1" applyFill="1" applyBorder="1" applyAlignment="1">
      <alignment horizontal="left" vertical="top" wrapText="1"/>
    </xf>
    <xf numFmtId="0" fontId="55" fillId="17" borderId="72" xfId="0" applyFont="1" applyFill="1" applyBorder="1" applyAlignment="1">
      <alignment horizontal="left" vertical="top" wrapText="1"/>
    </xf>
    <xf numFmtId="0" fontId="56" fillId="17" borderId="81" xfId="0" applyFont="1" applyFill="1" applyBorder="1" applyAlignment="1">
      <alignment horizontal="left" vertical="top" wrapText="1"/>
    </xf>
    <xf numFmtId="0" fontId="56" fillId="17" borderId="6" xfId="0" applyFont="1" applyFill="1" applyBorder="1" applyAlignment="1">
      <alignment horizontal="left" vertical="top" wrapText="1"/>
    </xf>
    <xf numFmtId="0" fontId="55" fillId="4" borderId="88" xfId="0" applyFont="1" applyFill="1" applyBorder="1" applyAlignment="1">
      <alignment horizontal="left" vertical="center" wrapText="1"/>
    </xf>
    <xf numFmtId="0" fontId="55" fillId="4" borderId="89" xfId="0" applyFont="1" applyFill="1" applyBorder="1" applyAlignment="1">
      <alignment horizontal="left" vertical="center" wrapText="1"/>
    </xf>
    <xf numFmtId="0" fontId="84" fillId="5" borderId="7" xfId="0" applyFont="1" applyFill="1" applyBorder="1" applyAlignment="1">
      <alignment horizontal="center" wrapText="1"/>
    </xf>
    <xf numFmtId="0" fontId="47" fillId="5" borderId="76" xfId="0" applyFont="1" applyFill="1" applyBorder="1" applyAlignment="1">
      <alignment horizontal="center" wrapText="1"/>
    </xf>
    <xf numFmtId="0" fontId="47" fillId="5" borderId="77" xfId="0" applyFont="1" applyFill="1" applyBorder="1" applyAlignment="1">
      <alignment horizontal="center" wrapText="1"/>
    </xf>
    <xf numFmtId="0" fontId="48" fillId="19" borderId="79" xfId="0" applyFont="1" applyFill="1" applyBorder="1" applyAlignment="1">
      <alignment horizontal="center" wrapText="1"/>
    </xf>
    <xf numFmtId="0" fontId="49" fillId="20" borderId="90" xfId="0" applyFont="1" applyFill="1" applyBorder="1" applyAlignment="1"/>
    <xf numFmtId="0" fontId="49" fillId="20" borderId="64" xfId="0" applyFont="1" applyFill="1" applyBorder="1" applyAlignment="1"/>
    <xf numFmtId="0" fontId="51" fillId="4" borderId="34" xfId="0" applyFont="1" applyFill="1" applyBorder="1" applyAlignment="1" applyProtection="1">
      <alignment vertical="center"/>
      <protection locked="0"/>
    </xf>
    <xf numFmtId="0" fontId="51" fillId="4" borderId="34" xfId="0" applyFont="1" applyFill="1" applyBorder="1" applyProtection="1">
      <protection locked="0"/>
    </xf>
    <xf numFmtId="0" fontId="51" fillId="4" borderId="30" xfId="0" applyFont="1" applyFill="1" applyBorder="1" applyProtection="1">
      <protection locked="0"/>
    </xf>
    <xf numFmtId="0" fontId="51" fillId="4" borderId="16" xfId="0" applyFont="1" applyFill="1" applyBorder="1" applyAlignment="1" applyProtection="1">
      <alignment vertical="center"/>
      <protection locked="0"/>
    </xf>
    <xf numFmtId="0" fontId="51" fillId="4" borderId="16" xfId="0" applyFont="1" applyFill="1" applyBorder="1" applyProtection="1">
      <protection locked="0"/>
    </xf>
    <xf numFmtId="0" fontId="51" fillId="4" borderId="17" xfId="0" applyFont="1" applyFill="1" applyBorder="1" applyProtection="1">
      <protection locked="0"/>
    </xf>
    <xf numFmtId="0" fontId="51" fillId="4" borderId="19" xfId="0" applyFont="1" applyFill="1" applyBorder="1" applyAlignment="1" applyProtection="1">
      <alignment vertical="center"/>
      <protection locked="0"/>
    </xf>
    <xf numFmtId="0" fontId="51" fillId="4" borderId="19" xfId="0" applyFont="1" applyFill="1" applyBorder="1" applyProtection="1">
      <protection locked="0"/>
    </xf>
    <xf numFmtId="0" fontId="51" fillId="4" borderId="20" xfId="0" applyFont="1" applyFill="1" applyBorder="1" applyProtection="1">
      <protection locked="0"/>
    </xf>
    <xf numFmtId="166" fontId="72" fillId="4" borderId="43" xfId="0" applyNumberFormat="1" applyFont="1" applyFill="1" applyBorder="1" applyAlignment="1" applyProtection="1">
      <alignment horizontal="left" vertical="center"/>
      <protection locked="0"/>
    </xf>
    <xf numFmtId="166" fontId="45" fillId="4" borderId="91" xfId="0" applyNumberFormat="1" applyFont="1" applyFill="1" applyBorder="1" applyAlignment="1" applyProtection="1">
      <alignment horizontal="left" vertical="center"/>
      <protection locked="0"/>
    </xf>
    <xf numFmtId="0" fontId="50" fillId="21" borderId="95" xfId="0" applyFont="1" applyFill="1" applyBorder="1" applyAlignment="1">
      <alignment horizontal="center" vertical="center" textRotation="90" wrapText="1"/>
    </xf>
    <xf numFmtId="0" fontId="50" fillId="21" borderId="97" xfId="0" applyFont="1" applyFill="1" applyBorder="1" applyAlignment="1">
      <alignment horizontal="center" vertical="center" textRotation="90" wrapText="1"/>
    </xf>
    <xf numFmtId="0" fontId="84" fillId="5" borderId="98" xfId="0" applyFont="1" applyFill="1" applyBorder="1" applyAlignment="1">
      <alignment horizontal="center" wrapText="1"/>
    </xf>
    <xf numFmtId="0" fontId="47" fillId="20" borderId="99" xfId="0" applyFont="1" applyFill="1" applyBorder="1"/>
    <xf numFmtId="0" fontId="47" fillId="20" borderId="100" xfId="0" applyFont="1" applyFill="1" applyBorder="1"/>
    <xf numFmtId="0" fontId="48" fillId="19" borderId="101" xfId="0" applyFont="1" applyFill="1" applyBorder="1" applyAlignment="1">
      <alignment horizontal="center" wrapText="1"/>
    </xf>
    <xf numFmtId="0" fontId="69" fillId="20" borderId="102" xfId="0" applyFont="1" applyFill="1" applyBorder="1" applyAlignment="1"/>
    <xf numFmtId="0" fontId="69" fillId="20" borderId="103" xfId="0" applyFont="1" applyFill="1" applyBorder="1"/>
    <xf numFmtId="0" fontId="70" fillId="0" borderId="17" xfId="0" applyFont="1" applyBorder="1" applyAlignment="1" applyProtection="1">
      <alignment vertical="center" wrapText="1"/>
      <protection locked="0"/>
    </xf>
    <xf numFmtId="0" fontId="51" fillId="0" borderId="17" xfId="0" applyFont="1" applyBorder="1" applyProtection="1">
      <protection locked="0"/>
    </xf>
    <xf numFmtId="0" fontId="81" fillId="11" borderId="56" xfId="0" applyFont="1" applyFill="1" applyBorder="1" applyAlignment="1">
      <alignment vertical="center" wrapText="1"/>
    </xf>
    <xf numFmtId="0" fontId="45" fillId="11" borderId="38" xfId="0" applyFont="1" applyFill="1" applyBorder="1" applyAlignment="1">
      <alignment vertical="center" wrapText="1"/>
    </xf>
    <xf numFmtId="0" fontId="45" fillId="11" borderId="53" xfId="0" applyFont="1" applyFill="1" applyBorder="1" applyAlignment="1">
      <alignment vertical="center" wrapText="1"/>
    </xf>
    <xf numFmtId="0" fontId="45" fillId="11" borderId="27" xfId="0" applyFont="1" applyFill="1" applyBorder="1" applyAlignment="1">
      <alignment vertical="center" wrapText="1"/>
    </xf>
    <xf numFmtId="0" fontId="46" fillId="8" borderId="16" xfId="0" applyFont="1" applyFill="1" applyBorder="1" applyAlignment="1"/>
    <xf numFmtId="0" fontId="46" fillId="8" borderId="27" xfId="0" applyFont="1" applyFill="1" applyBorder="1" applyAlignment="1"/>
    <xf numFmtId="0" fontId="51" fillId="0" borderId="20" xfId="0" applyFont="1" applyBorder="1" applyProtection="1">
      <protection locked="0"/>
    </xf>
    <xf numFmtId="0" fontId="45" fillId="11" borderId="28" xfId="0" applyFont="1" applyFill="1" applyBorder="1" applyAlignment="1">
      <alignment vertical="center" wrapText="1"/>
    </xf>
    <xf numFmtId="0" fontId="51" fillId="8" borderId="19" xfId="0" applyFont="1" applyFill="1" applyBorder="1"/>
    <xf numFmtId="0" fontId="45" fillId="11" borderId="96" xfId="0" applyFont="1" applyFill="1" applyBorder="1" applyAlignment="1">
      <alignment vertical="center" wrapText="1"/>
    </xf>
    <xf numFmtId="0" fontId="46" fillId="8" borderId="38" xfId="0" applyFont="1" applyFill="1" applyBorder="1" applyAlignment="1"/>
    <xf numFmtId="0" fontId="81" fillId="11" borderId="27" xfId="0" applyFont="1" applyFill="1" applyBorder="1" applyAlignment="1">
      <alignment vertical="center" wrapText="1"/>
    </xf>
    <xf numFmtId="0" fontId="46" fillId="8" borderId="22" xfId="0" applyFont="1" applyFill="1" applyBorder="1" applyAlignment="1"/>
    <xf numFmtId="0" fontId="45" fillId="11" borderId="35" xfId="0" applyFont="1" applyFill="1" applyBorder="1" applyAlignment="1">
      <alignment vertical="center" wrapText="1"/>
    </xf>
    <xf numFmtId="0" fontId="46" fillId="8" borderId="96" xfId="0" applyFont="1" applyFill="1" applyBorder="1" applyAlignment="1"/>
    <xf numFmtId="0" fontId="50" fillId="9" borderId="92" xfId="0" applyFont="1" applyFill="1" applyBorder="1" applyAlignment="1">
      <alignment horizontal="left" vertical="center" wrapText="1"/>
    </xf>
    <xf numFmtId="0" fontId="50" fillId="9" borderId="26" xfId="0" applyFont="1" applyFill="1" applyBorder="1" applyAlignment="1">
      <alignment horizontal="left" vertical="center" wrapText="1"/>
    </xf>
    <xf numFmtId="0" fontId="50" fillId="9" borderId="93" xfId="0" applyFont="1" applyFill="1" applyBorder="1" applyAlignment="1">
      <alignment horizontal="left" vertical="center" wrapText="1"/>
    </xf>
    <xf numFmtId="0" fontId="45" fillId="11" borderId="94" xfId="0" applyFont="1" applyFill="1" applyBorder="1" applyAlignment="1">
      <alignment vertical="center" wrapText="1"/>
    </xf>
    <xf numFmtId="0" fontId="46" fillId="8" borderId="54" xfId="0" applyFont="1" applyFill="1" applyBorder="1" applyAlignment="1"/>
    <xf numFmtId="0" fontId="55" fillId="8" borderId="96" xfId="0" applyFont="1" applyFill="1" applyBorder="1" applyAlignment="1">
      <alignment vertical="center"/>
    </xf>
    <xf numFmtId="0" fontId="55" fillId="8" borderId="38" xfId="0" applyFont="1" applyFill="1" applyBorder="1" applyAlignment="1">
      <alignment vertical="center"/>
    </xf>
    <xf numFmtId="0" fontId="66" fillId="0" borderId="104" xfId="0" applyFont="1" applyBorder="1" applyAlignment="1" applyProtection="1">
      <alignment vertical="center" wrapText="1"/>
      <protection locked="0"/>
    </xf>
    <xf numFmtId="0" fontId="66" fillId="0" borderId="105" xfId="0" applyFont="1" applyBorder="1" applyAlignment="1" applyProtection="1">
      <alignment vertical="center" wrapText="1"/>
      <protection locked="0"/>
    </xf>
    <xf numFmtId="0" fontId="66" fillId="0" borderId="45" xfId="0" applyFont="1" applyBorder="1" applyAlignment="1" applyProtection="1">
      <alignment vertical="center" wrapText="1"/>
      <protection locked="0"/>
    </xf>
    <xf numFmtId="0" fontId="66" fillId="0" borderId="109" xfId="0" applyFont="1" applyBorder="1" applyAlignment="1" applyProtection="1">
      <alignment vertical="center" wrapText="1"/>
      <protection locked="0"/>
    </xf>
    <xf numFmtId="0" fontId="66" fillId="0" borderId="44" xfId="0" applyFont="1" applyBorder="1" applyAlignment="1" applyProtection="1">
      <alignment vertical="center" wrapText="1"/>
      <protection locked="0"/>
    </xf>
    <xf numFmtId="0" fontId="66" fillId="0" borderId="110" xfId="0" applyFont="1" applyBorder="1" applyAlignment="1" applyProtection="1">
      <alignment vertical="center" wrapText="1"/>
      <protection locked="0"/>
    </xf>
    <xf numFmtId="0" fontId="66" fillId="0" borderId="43" xfId="0" applyFont="1" applyBorder="1" applyAlignment="1" applyProtection="1">
      <alignment vertical="center" wrapText="1"/>
      <protection locked="0"/>
    </xf>
    <xf numFmtId="0" fontId="66" fillId="0" borderId="91" xfId="0" applyFont="1" applyBorder="1" applyAlignment="1" applyProtection="1">
      <alignment vertical="center" wrapText="1"/>
      <protection locked="0"/>
    </xf>
    <xf numFmtId="0" fontId="65" fillId="11" borderId="53" xfId="0" applyNumberFormat="1" applyFont="1" applyFill="1" applyBorder="1" applyAlignment="1">
      <alignment horizontal="left" vertical="top" wrapText="1"/>
    </xf>
    <xf numFmtId="0" fontId="65" fillId="11" borderId="91" xfId="0" applyNumberFormat="1" applyFont="1" applyFill="1" applyBorder="1" applyAlignment="1">
      <alignment horizontal="left" vertical="top" wrapText="1"/>
    </xf>
    <xf numFmtId="0" fontId="49" fillId="20" borderId="64" xfId="0" applyFont="1" applyFill="1" applyBorder="1"/>
    <xf numFmtId="0" fontId="84" fillId="5" borderId="106" xfId="0" applyFont="1" applyFill="1" applyBorder="1" applyAlignment="1">
      <alignment horizontal="center" wrapText="1"/>
    </xf>
    <xf numFmtId="0" fontId="52" fillId="20" borderId="107" xfId="0" applyFont="1" applyFill="1" applyBorder="1"/>
    <xf numFmtId="0" fontId="52" fillId="20" borderId="108" xfId="0" applyFont="1" applyFill="1" applyBorder="1"/>
    <xf numFmtId="0" fontId="54" fillId="21" borderId="95" xfId="0" applyFont="1" applyFill="1" applyBorder="1" applyAlignment="1">
      <alignment horizontal="center" vertical="center" textRotation="90" wrapText="1"/>
    </xf>
    <xf numFmtId="0" fontId="50" fillId="4" borderId="95" xfId="0" applyFont="1" applyFill="1" applyBorder="1"/>
    <xf numFmtId="0" fontId="50" fillId="4" borderId="97" xfId="0" applyFont="1" applyFill="1" applyBorder="1"/>
    <xf numFmtId="0" fontId="45" fillId="14" borderId="53" xfId="0" applyFont="1" applyFill="1" applyBorder="1" applyAlignment="1">
      <alignment vertical="center" wrapText="1"/>
    </xf>
    <xf numFmtId="0" fontId="45" fillId="14" borderId="27" xfId="0" applyFont="1" applyFill="1" applyBorder="1" applyAlignment="1">
      <alignment vertical="center" wrapText="1"/>
    </xf>
    <xf numFmtId="0" fontId="65" fillId="14" borderId="56" xfId="0" applyFont="1" applyFill="1" applyBorder="1" applyAlignment="1">
      <alignment vertical="center" wrapText="1"/>
    </xf>
    <xf numFmtId="0" fontId="65" fillId="14" borderId="38" xfId="0" applyFont="1" applyFill="1" applyBorder="1" applyAlignment="1">
      <alignment vertical="center" wrapText="1"/>
    </xf>
    <xf numFmtId="0" fontId="65" fillId="14" borderId="53" xfId="0" applyFont="1" applyFill="1" applyBorder="1" applyAlignment="1">
      <alignment vertical="center" wrapText="1"/>
    </xf>
    <xf numFmtId="0" fontId="65" fillId="14" borderId="27" xfId="0" applyFont="1" applyFill="1" applyBorder="1" applyAlignment="1">
      <alignment vertical="center" wrapText="1"/>
    </xf>
    <xf numFmtId="0" fontId="84" fillId="5" borderId="106" xfId="0" applyFont="1" applyFill="1" applyBorder="1" applyAlignment="1" applyProtection="1">
      <alignment horizontal="center" wrapText="1"/>
    </xf>
    <xf numFmtId="0" fontId="52" fillId="20" borderId="107" xfId="0" applyFont="1" applyFill="1" applyBorder="1" applyProtection="1"/>
    <xf numFmtId="0" fontId="52" fillId="20" borderId="108" xfId="0" applyFont="1" applyFill="1" applyBorder="1" applyProtection="1"/>
    <xf numFmtId="0" fontId="48" fillId="19" borderId="79" xfId="0" applyFont="1" applyFill="1" applyBorder="1" applyAlignment="1" applyProtection="1">
      <alignment horizontal="center" wrapText="1"/>
    </xf>
    <xf numFmtId="0" fontId="49" fillId="20" borderId="90" xfId="0" applyFont="1" applyFill="1" applyBorder="1" applyAlignment="1" applyProtection="1"/>
    <xf numFmtId="0" fontId="49" fillId="20" borderId="64" xfId="0" applyFont="1" applyFill="1" applyBorder="1" applyAlignment="1" applyProtection="1"/>
    <xf numFmtId="0" fontId="50" fillId="9" borderId="26" xfId="0" applyFont="1" applyFill="1" applyBorder="1" applyAlignment="1" applyProtection="1">
      <alignment vertical="center" wrapText="1"/>
    </xf>
    <xf numFmtId="0" fontId="54" fillId="21" borderId="111" xfId="0" applyFont="1" applyFill="1" applyBorder="1" applyAlignment="1" applyProtection="1">
      <alignment horizontal="center" vertical="center" textRotation="90" wrapText="1"/>
    </xf>
    <xf numFmtId="0" fontId="54" fillId="21" borderId="0" xfId="0" applyFont="1" applyFill="1" applyBorder="1" applyAlignment="1" applyProtection="1">
      <alignment horizontal="center" vertical="center" textRotation="90" wrapText="1"/>
    </xf>
    <xf numFmtId="0" fontId="54" fillId="21" borderId="26" xfId="0" applyFont="1" applyFill="1" applyBorder="1" applyAlignment="1" applyProtection="1">
      <alignment horizontal="center" vertical="center" textRotation="90" wrapText="1"/>
    </xf>
    <xf numFmtId="0" fontId="55" fillId="14" borderId="112" xfId="6" applyFont="1" applyFill="1" applyBorder="1" applyAlignment="1" applyProtection="1">
      <alignment wrapText="1"/>
    </xf>
    <xf numFmtId="0" fontId="55" fillId="14" borderId="113" xfId="6" applyFont="1" applyFill="1" applyBorder="1" applyAlignment="1" applyProtection="1">
      <alignment wrapText="1"/>
    </xf>
    <xf numFmtId="0" fontId="55" fillId="14" borderId="114" xfId="6" applyFont="1" applyFill="1" applyBorder="1" applyAlignment="1" applyProtection="1">
      <alignment wrapText="1"/>
    </xf>
    <xf numFmtId="0" fontId="54" fillId="21" borderId="75" xfId="0" applyFont="1" applyFill="1" applyBorder="1" applyAlignment="1" applyProtection="1">
      <alignment horizontal="center" vertical="center" textRotation="90" wrapText="1"/>
    </xf>
    <xf numFmtId="0" fontId="55" fillId="14" borderId="38" xfId="6" applyFont="1" applyFill="1" applyBorder="1" applyAlignment="1" applyProtection="1">
      <alignment wrapText="1"/>
    </xf>
    <xf numFmtId="0" fontId="55" fillId="14" borderId="22" xfId="6" applyFont="1" applyFill="1" applyBorder="1" applyAlignment="1" applyProtection="1">
      <alignment wrapText="1"/>
    </xf>
    <xf numFmtId="0" fontId="55" fillId="14" borderId="23" xfId="6" applyFont="1" applyFill="1" applyBorder="1" applyAlignment="1" applyProtection="1">
      <alignment wrapText="1"/>
    </xf>
    <xf numFmtId="0" fontId="59" fillId="21" borderId="95" xfId="0" applyFont="1" applyFill="1" applyBorder="1" applyAlignment="1">
      <alignment horizontal="center" vertical="center" textRotation="90" wrapText="1"/>
    </xf>
    <xf numFmtId="0" fontId="59" fillId="21" borderId="92" xfId="0" applyFont="1" applyFill="1" applyBorder="1" applyAlignment="1">
      <alignment horizontal="center" vertical="center" textRotation="90" wrapText="1"/>
    </xf>
    <xf numFmtId="0" fontId="93" fillId="5" borderId="7" xfId="0" applyFont="1" applyFill="1" applyBorder="1" applyAlignment="1">
      <alignment horizontal="center" wrapText="1"/>
    </xf>
    <xf numFmtId="0" fontId="57" fillId="5" borderId="76" xfId="0" applyFont="1" applyFill="1" applyBorder="1" applyAlignment="1">
      <alignment horizontal="center" wrapText="1"/>
    </xf>
    <xf numFmtId="0" fontId="57" fillId="5" borderId="77" xfId="0" applyFont="1" applyFill="1" applyBorder="1" applyAlignment="1">
      <alignment horizontal="center" wrapText="1"/>
    </xf>
    <xf numFmtId="0" fontId="59" fillId="21" borderId="115" xfId="0" applyFont="1" applyFill="1" applyBorder="1" applyAlignment="1">
      <alignment horizontal="center" vertical="center" textRotation="90" wrapText="1"/>
    </xf>
    <xf numFmtId="0" fontId="59" fillId="21" borderId="5" xfId="0" applyFont="1" applyFill="1" applyBorder="1" applyAlignment="1">
      <alignment horizontal="center" vertical="center" textRotation="90" wrapText="1"/>
    </xf>
    <xf numFmtId="0" fontId="59" fillId="21" borderId="74" xfId="0" applyFont="1" applyFill="1" applyBorder="1" applyAlignment="1">
      <alignment horizontal="center" vertical="center" textRotation="90" wrapText="1"/>
    </xf>
    <xf numFmtId="0" fontId="84" fillId="5" borderId="7" xfId="0" applyFont="1" applyFill="1" applyBorder="1" applyAlignment="1" applyProtection="1">
      <alignment horizontal="center" wrapText="1"/>
    </xf>
    <xf numFmtId="0" fontId="47" fillId="5" borderId="76" xfId="0" applyFont="1" applyFill="1" applyBorder="1" applyAlignment="1" applyProtection="1">
      <alignment horizontal="center" wrapText="1"/>
    </xf>
    <xf numFmtId="0" fontId="47" fillId="5" borderId="77" xfId="0" applyFont="1" applyFill="1" applyBorder="1" applyAlignment="1" applyProtection="1">
      <alignment horizontal="center" wrapText="1"/>
    </xf>
    <xf numFmtId="0" fontId="54" fillId="21" borderId="115" xfId="0" applyFont="1" applyFill="1" applyBorder="1" applyAlignment="1" applyProtection="1">
      <alignment horizontal="center" vertical="center" textRotation="90" wrapText="1"/>
    </xf>
    <xf numFmtId="0" fontId="54" fillId="21" borderId="5" xfId="0" applyFont="1" applyFill="1" applyBorder="1" applyAlignment="1" applyProtection="1">
      <alignment horizontal="center" vertical="center" textRotation="90" wrapText="1"/>
    </xf>
    <xf numFmtId="0" fontId="54" fillId="21" borderId="74" xfId="0" applyFont="1" applyFill="1" applyBorder="1" applyAlignment="1" applyProtection="1">
      <alignment horizontal="center" vertical="center" textRotation="90" wrapText="1"/>
    </xf>
    <xf numFmtId="0" fontId="54" fillId="21" borderId="92" xfId="0" applyFont="1" applyFill="1" applyBorder="1" applyAlignment="1" applyProtection="1">
      <alignment horizontal="center" vertical="center" textRotation="90" wrapText="1"/>
    </xf>
    <xf numFmtId="0" fontId="54" fillId="21" borderId="95" xfId="0" applyFont="1" applyFill="1" applyBorder="1" applyAlignment="1" applyProtection="1">
      <alignment horizontal="center" vertical="center" textRotation="90" wrapText="1"/>
    </xf>
    <xf numFmtId="0" fontId="44" fillId="0" borderId="43" xfId="0" applyFont="1" applyBorder="1" applyAlignment="1" applyProtection="1">
      <alignment horizontal="center" vertical="center" wrapText="1"/>
      <protection locked="0"/>
    </xf>
    <xf numFmtId="0" fontId="44" fillId="0" borderId="27" xfId="0" applyFont="1" applyBorder="1" applyAlignment="1" applyProtection="1">
      <alignment horizontal="center" vertical="center" wrapText="1"/>
      <protection locked="0"/>
    </xf>
    <xf numFmtId="0" fontId="45" fillId="0" borderId="43" xfId="0" applyFont="1" applyBorder="1" applyAlignment="1" applyProtection="1">
      <alignment horizontal="center" vertical="center" wrapText="1"/>
      <protection locked="0"/>
    </xf>
    <xf numFmtId="0" fontId="45" fillId="0" borderId="27" xfId="0" applyFont="1" applyBorder="1" applyAlignment="1" applyProtection="1">
      <alignment horizontal="center" vertical="center" wrapText="1"/>
      <protection locked="0"/>
    </xf>
    <xf numFmtId="0" fontId="47" fillId="5" borderId="7" xfId="0" applyFont="1" applyFill="1" applyBorder="1" applyAlignment="1" applyProtection="1">
      <alignment horizontal="center" wrapText="1"/>
    </xf>
    <xf numFmtId="0" fontId="50" fillId="7" borderId="10" xfId="0" applyFont="1" applyFill="1" applyBorder="1" applyAlignment="1" applyProtection="1">
      <alignment horizontal="center" vertical="center" wrapText="1"/>
    </xf>
    <xf numFmtId="0" fontId="44" fillId="0" borderId="42" xfId="0" applyFont="1" applyBorder="1" applyAlignment="1" applyProtection="1">
      <alignment horizontal="center" vertical="center" wrapText="1"/>
      <protection locked="0"/>
    </xf>
    <xf numFmtId="0" fontId="44" fillId="0" borderId="33" xfId="0" applyFont="1" applyBorder="1" applyAlignment="1" applyProtection="1">
      <alignment horizontal="center" vertical="center" wrapText="1"/>
      <protection locked="0"/>
    </xf>
    <xf numFmtId="0" fontId="47" fillId="5" borderId="106" xfId="0" applyFont="1" applyFill="1" applyBorder="1" applyAlignment="1" applyProtection="1">
      <alignment horizontal="center" wrapText="1"/>
    </xf>
    <xf numFmtId="0" fontId="50" fillId="9" borderId="92" xfId="0" applyFont="1" applyFill="1" applyBorder="1" applyAlignment="1" applyProtection="1">
      <alignment vertical="center" wrapText="1"/>
    </xf>
    <xf numFmtId="0" fontId="53" fillId="0" borderId="116" xfId="0" applyFont="1" applyBorder="1" applyAlignment="1" applyProtection="1">
      <alignment horizontal="center" vertical="center" textRotation="90" wrapText="1"/>
    </xf>
    <xf numFmtId="0" fontId="53" fillId="0" borderId="117" xfId="0" applyFont="1" applyBorder="1" applyAlignment="1" applyProtection="1">
      <alignment horizontal="center" vertical="center" textRotation="90" wrapText="1"/>
    </xf>
    <xf numFmtId="0" fontId="81" fillId="8" borderId="38" xfId="0" applyFont="1" applyFill="1" applyBorder="1" applyAlignment="1" applyProtection="1">
      <alignment wrapText="1"/>
    </xf>
    <xf numFmtId="0" fontId="55" fillId="8" borderId="22" xfId="0" applyFont="1" applyFill="1" applyBorder="1" applyAlignment="1" applyProtection="1">
      <alignment wrapText="1"/>
    </xf>
    <xf numFmtId="0" fontId="55" fillId="8" borderId="23" xfId="0" applyFont="1" applyFill="1" applyBorder="1" applyAlignment="1" applyProtection="1">
      <alignment wrapText="1"/>
    </xf>
    <xf numFmtId="0" fontId="81" fillId="8" borderId="27" xfId="0" applyFont="1" applyFill="1" applyBorder="1" applyAlignment="1" applyProtection="1">
      <alignment wrapText="1"/>
    </xf>
    <xf numFmtId="0" fontId="55" fillId="8" borderId="16" xfId="0" applyFont="1" applyFill="1" applyBorder="1" applyAlignment="1" applyProtection="1">
      <alignment wrapText="1"/>
    </xf>
    <xf numFmtId="0" fontId="55" fillId="8" borderId="17" xfId="0" applyFont="1" applyFill="1" applyBorder="1" applyAlignment="1" applyProtection="1">
      <alignment wrapText="1"/>
    </xf>
    <xf numFmtId="0" fontId="55" fillId="8" borderId="13" xfId="0" applyFont="1" applyFill="1" applyBorder="1" applyAlignment="1" applyProtection="1">
      <alignment wrapText="1"/>
    </xf>
    <xf numFmtId="0" fontId="55" fillId="8" borderId="14" xfId="0" applyFont="1" applyFill="1" applyBorder="1" applyAlignment="1" applyProtection="1">
      <alignment wrapText="1"/>
    </xf>
    <xf numFmtId="0" fontId="55" fillId="8" borderId="118" xfId="0" applyFont="1" applyFill="1" applyBorder="1" applyAlignment="1" applyProtection="1">
      <alignment wrapText="1"/>
    </xf>
    <xf numFmtId="0" fontId="55" fillId="8" borderId="119" xfId="0" applyFont="1" applyFill="1" applyBorder="1" applyAlignment="1" applyProtection="1">
      <alignment wrapText="1"/>
    </xf>
    <xf numFmtId="0" fontId="55" fillId="8" borderId="120" xfId="0" applyFont="1" applyFill="1" applyBorder="1" applyAlignment="1" applyProtection="1">
      <alignment wrapText="1"/>
    </xf>
    <xf numFmtId="0" fontId="52" fillId="20" borderId="123" xfId="0" applyFont="1" applyFill="1" applyBorder="1" applyProtection="1"/>
    <xf numFmtId="0" fontId="49" fillId="20" borderId="81" xfId="0" applyFont="1" applyFill="1" applyBorder="1" applyAlignment="1" applyProtection="1"/>
    <xf numFmtId="0" fontId="50" fillId="9" borderId="31" xfId="0" applyFont="1" applyFill="1" applyBorder="1" applyAlignment="1" applyProtection="1">
      <alignment vertical="center" wrapText="1"/>
    </xf>
    <xf numFmtId="0" fontId="50" fillId="9" borderId="32" xfId="0" applyFont="1" applyFill="1" applyBorder="1" applyAlignment="1" applyProtection="1">
      <alignment vertical="center" wrapText="1"/>
    </xf>
    <xf numFmtId="0" fontId="53" fillId="0" borderId="121" xfId="0" applyFont="1" applyBorder="1" applyAlignment="1" applyProtection="1">
      <alignment horizontal="center" vertical="center" textRotation="90" wrapText="1"/>
    </xf>
    <xf numFmtId="0" fontId="53" fillId="0" borderId="101" xfId="0" applyFont="1" applyBorder="1" applyAlignment="1" applyProtection="1">
      <alignment horizontal="center" vertical="center" textRotation="90" wrapText="1"/>
    </xf>
    <xf numFmtId="0" fontId="53" fillId="0" borderId="31" xfId="0" applyFont="1" applyBorder="1" applyAlignment="1" applyProtection="1">
      <alignment horizontal="center" vertical="center" textRotation="90" wrapText="1"/>
    </xf>
    <xf numFmtId="0" fontId="50" fillId="9" borderId="32" xfId="0" applyFont="1" applyFill="1" applyBorder="1" applyAlignment="1" applyProtection="1">
      <alignment horizontal="center" vertical="center" wrapText="1"/>
    </xf>
    <xf numFmtId="0" fontId="44" fillId="0" borderId="44" xfId="0" applyFont="1" applyBorder="1" applyAlignment="1" applyProtection="1">
      <alignment horizontal="center" vertical="center" wrapText="1"/>
      <protection locked="0"/>
    </xf>
    <xf numFmtId="0" fontId="44" fillId="0" borderId="38" xfId="0" applyFont="1" applyBorder="1" applyAlignment="1" applyProtection="1">
      <alignment horizontal="center" vertical="center" wrapText="1"/>
      <protection locked="0"/>
    </xf>
    <xf numFmtId="0" fontId="53" fillId="0" borderId="122" xfId="0" applyFont="1" applyBorder="1" applyAlignment="1" applyProtection="1">
      <alignment horizontal="center" vertical="center" textRotation="90" wrapText="1"/>
    </xf>
    <xf numFmtId="0" fontId="55" fillId="8" borderId="13" xfId="0" applyFont="1" applyFill="1" applyBorder="1" applyAlignment="1" applyProtection="1"/>
    <xf numFmtId="0" fontId="55" fillId="8" borderId="14" xfId="0" applyFont="1" applyFill="1" applyBorder="1" applyAlignment="1" applyProtection="1"/>
    <xf numFmtId="0" fontId="44" fillId="0" borderId="16" xfId="0" applyFont="1" applyBorder="1" applyAlignment="1" applyProtection="1">
      <alignment horizontal="center" vertical="center" wrapText="1"/>
      <protection locked="0"/>
    </xf>
    <xf numFmtId="0" fontId="44" fillId="0" borderId="45" xfId="0" applyFont="1" applyBorder="1" applyAlignment="1" applyProtection="1">
      <alignment horizontal="center" vertical="center" wrapText="1"/>
      <protection locked="0"/>
    </xf>
    <xf numFmtId="0" fontId="44" fillId="0" borderId="28" xfId="0" applyFont="1" applyBorder="1" applyAlignment="1" applyProtection="1">
      <alignment horizontal="center" vertical="center" wrapText="1"/>
      <protection locked="0"/>
    </xf>
    <xf numFmtId="0" fontId="44" fillId="0" borderId="124" xfId="0" applyFont="1" applyBorder="1" applyAlignment="1" applyProtection="1">
      <alignment horizontal="center" vertical="center" wrapText="1"/>
      <protection locked="0"/>
    </xf>
    <xf numFmtId="0" fontId="44" fillId="0" borderId="125" xfId="0" applyFont="1" applyBorder="1" applyAlignment="1" applyProtection="1">
      <alignment horizontal="center" vertical="center" wrapText="1"/>
      <protection locked="0"/>
    </xf>
    <xf numFmtId="0" fontId="44" fillId="0" borderId="13" xfId="0" applyFont="1" applyBorder="1" applyAlignment="1" applyProtection="1">
      <alignment horizontal="center" vertical="center" wrapText="1"/>
      <protection locked="0"/>
    </xf>
    <xf numFmtId="0" fontId="55" fillId="8" borderId="15" xfId="0" applyFont="1" applyFill="1" applyBorder="1" applyAlignment="1" applyProtection="1">
      <alignment wrapText="1"/>
    </xf>
  </cellXfs>
  <cellStyles count="8">
    <cellStyle name="Comma" xfId="4"/>
    <cellStyle name="Comma [0]" xfId="5"/>
    <cellStyle name="Currency" xfId="2"/>
    <cellStyle name="Currency [0]" xfId="3"/>
    <cellStyle name="Hyperlink" xfId="7"/>
    <cellStyle name="Normal" xfId="0" builtinId="0"/>
    <cellStyle name="Normal 2" xfId="6"/>
    <cellStyle name="Percent" xfId="1"/>
  </cellStyles>
  <dxfs count="202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7" tint="-0.249916074098941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7" tint="-0.249916074098941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7" tint="-0.249916074098941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Нормативно-правовой контекст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'Нормативно-правовой контекст'!$I$21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51C-0B41-8F7B-7A7FDB1301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51C-0B41-8F7B-7A7FDB1301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1C-0B41-8F7B-7A7FDB1301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51C-0B41-8F7B-7A7FDB130120}"/>
              </c:ext>
            </c:extLst>
          </c:dPt>
          <c:cat>
            <c:strRef>
              <c:f>'Нормативно-правовой контекст'!$H$22:$H$25</c:f>
              <c:strCache>
                <c:ptCount val="4"/>
                <c:pt idx="0">
                  <c:v>Политика и стратегия в области образования</c:v>
                </c:pt>
                <c:pt idx="1">
                  <c:v>Правовая база</c:v>
                </c:pt>
                <c:pt idx="2">
                  <c:v>Контакт со службами</c:v>
                </c:pt>
                <c:pt idx="3">
                  <c:v>Всего</c:v>
                </c:pt>
              </c:strCache>
            </c:strRef>
          </c:cat>
          <c:val>
            <c:numRef>
              <c:f>'Нормативно-правовой контекст'!$I$22:$I$25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49-49CE-AF17-52CC3B47C68D}"/>
            </c:ext>
          </c:extLst>
        </c:ser>
        <c:ser>
          <c:idx val="1"/>
          <c:order val="1"/>
          <c:tx>
            <c:strRef>
              <c:f>'Нормативно-правовой контекст'!$J$21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51C-0B41-8F7B-7A7FDB1301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51C-0B41-8F7B-7A7FDB1301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51C-0B41-8F7B-7A7FDB1301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51C-0B41-8F7B-7A7FDB130120}"/>
              </c:ext>
            </c:extLst>
          </c:dPt>
          <c:cat>
            <c:strRef>
              <c:f>'Нормативно-правовой контекст'!$H$22:$H$25</c:f>
              <c:strCache>
                <c:ptCount val="4"/>
                <c:pt idx="0">
                  <c:v>Политика и стратегия в области образования</c:v>
                </c:pt>
                <c:pt idx="1">
                  <c:v>Правовая база</c:v>
                </c:pt>
                <c:pt idx="2">
                  <c:v>Контакт со службами</c:v>
                </c:pt>
                <c:pt idx="3">
                  <c:v>Всего</c:v>
                </c:pt>
              </c:strCache>
            </c:strRef>
          </c:cat>
          <c:val>
            <c:numRef>
              <c:f>'Нормативно-правовой контекст'!$J$22:$J$25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49-49CE-AF17-52CC3B47C68D}"/>
            </c:ext>
          </c:extLst>
        </c:ser>
        <c:ser>
          <c:idx val="2"/>
          <c:order val="2"/>
          <c:tx>
            <c:strRef>
              <c:f>'Нормативно-правовой контекст'!$K$21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51C-0B41-8F7B-7A7FDB1301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51C-0B41-8F7B-7A7FDB1301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51C-0B41-8F7B-7A7FDB1301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51C-0B41-8F7B-7A7FDB130120}"/>
              </c:ext>
            </c:extLst>
          </c:dPt>
          <c:cat>
            <c:strRef>
              <c:f>'Нормативно-правовой контекст'!$H$22:$H$25</c:f>
              <c:strCache>
                <c:ptCount val="4"/>
                <c:pt idx="0">
                  <c:v>Политика и стратегия в области образования</c:v>
                </c:pt>
                <c:pt idx="1">
                  <c:v>Правовая база</c:v>
                </c:pt>
                <c:pt idx="2">
                  <c:v>Контакт со службами</c:v>
                </c:pt>
                <c:pt idx="3">
                  <c:v>Всего</c:v>
                </c:pt>
              </c:strCache>
            </c:strRef>
          </c:cat>
          <c:val>
            <c:numRef>
              <c:f>'Нормативно-правовой контекст'!$K$22:$K$25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49-49CE-AF17-52CC3B47C68D}"/>
            </c:ext>
          </c:extLst>
        </c:ser>
        <c:ser>
          <c:idx val="3"/>
          <c:order val="3"/>
          <c:tx>
            <c:strRef>
              <c:f>'Нормативно-правовой контекст'!$L$21</c:f>
              <c:strCache>
                <c:ptCount val="1"/>
                <c:pt idx="0">
                  <c:v>Данные отсутствуют</c:v>
                </c:pt>
              </c:strCache>
            </c:strRef>
          </c:tx>
          <c:spPr>
            <a:solidFill>
              <a:srgbClr val="4DAEFF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E51C-0B41-8F7B-7A7FDB1301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E51C-0B41-8F7B-7A7FDB1301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E51C-0B41-8F7B-7A7FDB1301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51C-0B41-8F7B-7A7FDB130120}"/>
              </c:ext>
            </c:extLst>
          </c:dPt>
          <c:cat>
            <c:strRef>
              <c:f>'Нормативно-правовой контекст'!$H$22:$H$25</c:f>
              <c:strCache>
                <c:ptCount val="4"/>
                <c:pt idx="0">
                  <c:v>Политика и стратегия в области образования</c:v>
                </c:pt>
                <c:pt idx="1">
                  <c:v>Правовая база</c:v>
                </c:pt>
                <c:pt idx="2">
                  <c:v>Контакт со службами</c:v>
                </c:pt>
                <c:pt idx="3">
                  <c:v>Всего</c:v>
                </c:pt>
              </c:strCache>
            </c:strRef>
          </c:cat>
          <c:val>
            <c:numRef>
              <c:f>'Нормативно-правовой контекст'!$L$22:$L$25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49-49CE-AF17-52CC3B47C68D}"/>
            </c:ext>
          </c:extLst>
        </c:ser>
        <c:ser>
          <c:idx val="4"/>
          <c:order val="4"/>
          <c:tx>
            <c:strRef>
              <c:f>'Нормативно-правовой контекст'!$M$21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51C-0B41-8F7B-7A7FDB1301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51C-0B41-8F7B-7A7FDB1301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E51C-0B41-8F7B-7A7FDB1301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E51C-0B41-8F7B-7A7FDB130120}"/>
              </c:ext>
            </c:extLst>
          </c:dPt>
          <c:cat>
            <c:strRef>
              <c:f>'Нормативно-правовой контекст'!$H$22:$H$25</c:f>
              <c:strCache>
                <c:ptCount val="4"/>
                <c:pt idx="0">
                  <c:v>Политика и стратегия в области образования</c:v>
                </c:pt>
                <c:pt idx="1">
                  <c:v>Правовая база</c:v>
                </c:pt>
                <c:pt idx="2">
                  <c:v>Контакт со службами</c:v>
                </c:pt>
                <c:pt idx="3">
                  <c:v>Всего</c:v>
                </c:pt>
              </c:strCache>
            </c:strRef>
          </c:cat>
          <c:val>
            <c:numRef>
              <c:f>'Нормативно-правовой контекст'!$M$22:$M$25</c:f>
              <c:numCache>
                <c:formatCode>General</c:formatCode>
                <c:ptCount val="4"/>
                <c:pt idx="0">
                  <c:v>20</c:v>
                </c:pt>
                <c:pt idx="1">
                  <c:v>23</c:v>
                </c:pt>
                <c:pt idx="2">
                  <c:v>7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49-49CE-AF17-52CC3B47C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03310235"/>
        <c:axId val="1494879113"/>
      </c:barChart>
      <c:catAx>
        <c:axId val="603310235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879113"/>
        <c:crosses val="autoZero"/>
        <c:auto val="1"/>
        <c:lblAlgn val="ctr"/>
        <c:lblOffset val="100"/>
        <c:noMultiLvlLbl val="0"/>
      </c:catAx>
      <c:valAx>
        <c:axId val="14948791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310235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область познания и тема обучения (15-18 лет)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15-18+лет'!$M$39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0F-0245-A724-9BFEEFABD2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0F-0245-A724-9BFEEFABD2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0F-0245-A724-9BFEEFABD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0F-0245-A724-9BFEEFABD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80F-0245-A724-9BFEEFABD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80F-0245-A724-9BFEEFABD2E5}"/>
              </c:ext>
            </c:extLst>
          </c:dPt>
          <c:cat>
            <c:strRef>
              <c:f>'Содержание программы 15-18+лет'!$L$40:$L$45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15-18+лет'!$M$40:$M$45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E0-4EB3-9BE4-F3B32BCF1F29}"/>
            </c:ext>
          </c:extLst>
        </c:ser>
        <c:ser>
          <c:idx val="1"/>
          <c:order val="1"/>
          <c:tx>
            <c:strRef>
              <c:f>'Содержание программы 15-18+лет'!$N$39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80F-0245-A724-9BFEEFABD2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80F-0245-A724-9BFEEFABD2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80F-0245-A724-9BFEEFABD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80F-0245-A724-9BFEEFABD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80F-0245-A724-9BFEEFABD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80F-0245-A724-9BFEEFABD2E5}"/>
              </c:ext>
            </c:extLst>
          </c:dPt>
          <c:cat>
            <c:strRef>
              <c:f>'Содержание программы 15-18+лет'!$L$40:$L$45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15-18+лет'!$N$40:$N$45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E0-4EB3-9BE4-F3B32BCF1F29}"/>
            </c:ext>
          </c:extLst>
        </c:ser>
        <c:ser>
          <c:idx val="2"/>
          <c:order val="2"/>
          <c:tx>
            <c:strRef>
              <c:f>'Содержание программы 15-18+лет'!$O$39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480F-0245-A724-9BFEEFABD2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480F-0245-A724-9BFEEFABD2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480F-0245-A724-9BFEEFABD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480F-0245-A724-9BFEEFABD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480F-0245-A724-9BFEEFABD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480F-0245-A724-9BFEEFABD2E5}"/>
              </c:ext>
            </c:extLst>
          </c:dPt>
          <c:cat>
            <c:strRef>
              <c:f>'Содержание программы 15-18+лет'!$L$40:$L$45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15-18+лет'!$O$40:$O$45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E0-4EB3-9BE4-F3B32BCF1F29}"/>
            </c:ext>
          </c:extLst>
        </c:ser>
        <c:ser>
          <c:idx val="3"/>
          <c:order val="3"/>
          <c:tx>
            <c:strRef>
              <c:f>'Содержание программы 15-18+лет'!$P$39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480F-0245-A724-9BFEEFABD2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480F-0245-A724-9BFEEFABD2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480F-0245-A724-9BFEEFABD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480F-0245-A724-9BFEEFABD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480F-0245-A724-9BFEEFABD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480F-0245-A724-9BFEEFABD2E5}"/>
              </c:ext>
            </c:extLst>
          </c:dPt>
          <c:cat>
            <c:strRef>
              <c:f>'Содержание программы 15-18+лет'!$L$40:$L$45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15-18+лет'!$P$40:$P$45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E0-4EB3-9BE4-F3B32BCF1F29}"/>
            </c:ext>
          </c:extLst>
        </c:ser>
        <c:ser>
          <c:idx val="4"/>
          <c:order val="4"/>
          <c:tx>
            <c:strRef>
              <c:f>'Содержание программы 15-18+лет'!$Q$39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480F-0245-A724-9BFEEFABD2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480F-0245-A724-9BFEEFABD2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480F-0245-A724-9BFEEFABD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480F-0245-A724-9BFEEFABD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480F-0245-A724-9BFEEFABD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480F-0245-A724-9BFEEFABD2E5}"/>
              </c:ext>
            </c:extLst>
          </c:dPt>
          <c:cat>
            <c:strRef>
              <c:f>'Содержание программы 15-18+лет'!$L$40:$L$45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15-18+лет'!$Q$40:$Q$45</c:f>
              <c:numCache>
                <c:formatCode>General</c:formatCode>
                <c:ptCount val="6"/>
                <c:pt idx="0">
                  <c:v>19</c:v>
                </c:pt>
                <c:pt idx="1">
                  <c:v>17</c:v>
                </c:pt>
                <c:pt idx="2">
                  <c:v>20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E0-4EB3-9BE4-F3B32BCF1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38278949"/>
        <c:axId val="1796799551"/>
      </c:barChart>
      <c:catAx>
        <c:axId val="438278949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6799551"/>
        <c:crosses val="autoZero"/>
        <c:auto val="1"/>
        <c:lblAlgn val="ctr"/>
        <c:lblOffset val="100"/>
        <c:noMultiLvlLbl val="0"/>
      </c:catAx>
      <c:valAx>
        <c:axId val="17967995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278949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Интеграция в школьную программу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'Интеграция в школьную программу'!$H$18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F99-804D-9FEF-4D7355F9C6FB}"/>
              </c:ext>
            </c:extLst>
          </c:dPt>
          <c:cat>
            <c:strRef>
              <c:f>'Интеграция в школьную программу'!$G$19</c:f>
              <c:strCache>
                <c:ptCount val="1"/>
                <c:pt idx="0">
                  <c:v>Цели</c:v>
                </c:pt>
              </c:strCache>
            </c:strRef>
          </c:cat>
          <c:val>
            <c:numRef>
              <c:f>'Интеграция в школьную программу'!$H$19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353-4829-8C5B-90EFDCB3564E}"/>
            </c:ext>
          </c:extLst>
        </c:ser>
        <c:ser>
          <c:idx val="1"/>
          <c:order val="1"/>
          <c:tx>
            <c:strRef>
              <c:f>'Интеграция в школьную программу'!$I$18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F99-804D-9FEF-4D7355F9C6FB}"/>
              </c:ext>
            </c:extLst>
          </c:dPt>
          <c:cat>
            <c:strRef>
              <c:f>'Интеграция в школьную программу'!$G$19</c:f>
              <c:strCache>
                <c:ptCount val="1"/>
                <c:pt idx="0">
                  <c:v>Цели</c:v>
                </c:pt>
              </c:strCache>
            </c:strRef>
          </c:cat>
          <c:val>
            <c:numRef>
              <c:f>'Интеграция в школьную программу'!$I$19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353-4829-8C5B-90EFDCB3564E}"/>
            </c:ext>
          </c:extLst>
        </c:ser>
        <c:ser>
          <c:idx val="2"/>
          <c:order val="2"/>
          <c:tx>
            <c:strRef>
              <c:f>'Интеграция в школьную программу'!$J$18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99-804D-9FEF-4D7355F9C6FB}"/>
              </c:ext>
            </c:extLst>
          </c:dPt>
          <c:cat>
            <c:strRef>
              <c:f>'Интеграция в школьную программу'!$G$19</c:f>
              <c:strCache>
                <c:ptCount val="1"/>
                <c:pt idx="0">
                  <c:v>Цели</c:v>
                </c:pt>
              </c:strCache>
            </c:strRef>
          </c:cat>
          <c:val>
            <c:numRef>
              <c:f>'Интеграция в школьную программу'!$J$19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353-4829-8C5B-90EFDCB3564E}"/>
            </c:ext>
          </c:extLst>
        </c:ser>
        <c:ser>
          <c:idx val="3"/>
          <c:order val="3"/>
          <c:tx>
            <c:strRef>
              <c:f>'Интеграция в школьную программу'!$K$18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99-804D-9FEF-4D7355F9C6FB}"/>
              </c:ext>
            </c:extLst>
          </c:dPt>
          <c:cat>
            <c:strRef>
              <c:f>'Интеграция в школьную программу'!$G$19</c:f>
              <c:strCache>
                <c:ptCount val="1"/>
                <c:pt idx="0">
                  <c:v>Цели</c:v>
                </c:pt>
              </c:strCache>
            </c:strRef>
          </c:cat>
          <c:val>
            <c:numRef>
              <c:f>'Интеграция в школьную программу'!$K$19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53-4829-8C5B-90EFDCB3564E}"/>
            </c:ext>
          </c:extLst>
        </c:ser>
        <c:ser>
          <c:idx val="4"/>
          <c:order val="4"/>
          <c:tx>
            <c:strRef>
              <c:f>'Интеграция в школьную программу'!$L$18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99-804D-9FEF-4D7355F9C6FB}"/>
              </c:ext>
            </c:extLst>
          </c:dPt>
          <c:cat>
            <c:strRef>
              <c:f>'Интеграция в школьную программу'!$G$19</c:f>
              <c:strCache>
                <c:ptCount val="1"/>
                <c:pt idx="0">
                  <c:v>Цели</c:v>
                </c:pt>
              </c:strCache>
            </c:strRef>
          </c:cat>
          <c:val>
            <c:numRef>
              <c:f>'Интеграция в школьную программу'!$L$19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353-4829-8C5B-90EFDCB35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22825039"/>
        <c:axId val="789303647"/>
      </c:barChart>
      <c:catAx>
        <c:axId val="422825039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303647"/>
        <c:crosses val="autoZero"/>
        <c:auto val="1"/>
        <c:lblAlgn val="ctr"/>
        <c:lblOffset val="100"/>
        <c:noMultiLvlLbl val="0"/>
      </c:catAx>
      <c:valAx>
        <c:axId val="789303647"/>
        <c:scaling>
          <c:orientation val="minMax"/>
          <c:min val="0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825039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Методика преподавания и образовательная среда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'Методика преподавания и среда'!$H$25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E25-584D-85CF-5870212A9D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E25-584D-85CF-5870212A9D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E25-584D-85CF-5870212A9D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E25-584D-85CF-5870212A9D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E25-584D-85CF-5870212A9D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E25-584D-85CF-5870212A9DD6}"/>
              </c:ext>
            </c:extLst>
          </c:dPt>
          <c:cat>
            <c:strRef>
              <c:f>'Методика преподавания и среда'!$G$26:$G$31</c:f>
              <c:strCache>
                <c:ptCount val="6"/>
                <c:pt idx="0">
                  <c:v>Подход к преподаванию</c:v>
                </c:pt>
                <c:pt idx="1">
                  <c:v>Материалы - учитель</c:v>
                </c:pt>
                <c:pt idx="2">
                  <c:v>Материалы - ученик</c:v>
                </c:pt>
                <c:pt idx="3">
                  <c:v>Условия обучения</c:v>
                </c:pt>
                <c:pt idx="4">
                  <c:v>Контакт со службами</c:v>
                </c:pt>
                <c:pt idx="5">
                  <c:v>Всего</c:v>
                </c:pt>
              </c:strCache>
            </c:strRef>
          </c:cat>
          <c:val>
            <c:numRef>
              <c:f>'Методика преподавания и среда'!$H$26:$H$31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EBA-4374-8B08-019909A5910D}"/>
            </c:ext>
          </c:extLst>
        </c:ser>
        <c:ser>
          <c:idx val="1"/>
          <c:order val="1"/>
          <c:tx>
            <c:strRef>
              <c:f>'Методика преподавания и среда'!$I$25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E25-584D-85CF-5870212A9D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E25-584D-85CF-5870212A9D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E25-584D-85CF-5870212A9D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E25-584D-85CF-5870212A9D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E25-584D-85CF-5870212A9D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E25-584D-85CF-5870212A9DD6}"/>
              </c:ext>
            </c:extLst>
          </c:dPt>
          <c:cat>
            <c:strRef>
              <c:f>'Методика преподавания и среда'!$G$26:$G$31</c:f>
              <c:strCache>
                <c:ptCount val="6"/>
                <c:pt idx="0">
                  <c:v>Подход к преподаванию</c:v>
                </c:pt>
                <c:pt idx="1">
                  <c:v>Материалы - учитель</c:v>
                </c:pt>
                <c:pt idx="2">
                  <c:v>Материалы - ученик</c:v>
                </c:pt>
                <c:pt idx="3">
                  <c:v>Условия обучения</c:v>
                </c:pt>
                <c:pt idx="4">
                  <c:v>Контакт со службами</c:v>
                </c:pt>
                <c:pt idx="5">
                  <c:v>Всего</c:v>
                </c:pt>
              </c:strCache>
            </c:strRef>
          </c:cat>
          <c:val>
            <c:numRef>
              <c:f>'Методика преподавания и среда'!$I$26:$I$31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EBA-4374-8B08-019909A5910D}"/>
            </c:ext>
          </c:extLst>
        </c:ser>
        <c:ser>
          <c:idx val="2"/>
          <c:order val="2"/>
          <c:tx>
            <c:strRef>
              <c:f>'Методика преподавания и среда'!$J$25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5E25-584D-85CF-5870212A9D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5E25-584D-85CF-5870212A9D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5E25-584D-85CF-5870212A9D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5E25-584D-85CF-5870212A9D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5E25-584D-85CF-5870212A9D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5E25-584D-85CF-5870212A9DD6}"/>
              </c:ext>
            </c:extLst>
          </c:dPt>
          <c:cat>
            <c:strRef>
              <c:f>'Методика преподавания и среда'!$G$26:$G$31</c:f>
              <c:strCache>
                <c:ptCount val="6"/>
                <c:pt idx="0">
                  <c:v>Подход к преподаванию</c:v>
                </c:pt>
                <c:pt idx="1">
                  <c:v>Материалы - учитель</c:v>
                </c:pt>
                <c:pt idx="2">
                  <c:v>Материалы - ученик</c:v>
                </c:pt>
                <c:pt idx="3">
                  <c:v>Условия обучения</c:v>
                </c:pt>
                <c:pt idx="4">
                  <c:v>Контакт со службами</c:v>
                </c:pt>
                <c:pt idx="5">
                  <c:v>Всего</c:v>
                </c:pt>
              </c:strCache>
            </c:strRef>
          </c:cat>
          <c:val>
            <c:numRef>
              <c:f>'Методика преподавания и среда'!$J$26:$J$31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EBA-4374-8B08-019909A5910D}"/>
            </c:ext>
          </c:extLst>
        </c:ser>
        <c:ser>
          <c:idx val="3"/>
          <c:order val="3"/>
          <c:tx>
            <c:strRef>
              <c:f>'Методика преподавания и среда'!$K$25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5E25-584D-85CF-5870212A9D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5E25-584D-85CF-5870212A9D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5E25-584D-85CF-5870212A9D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5E25-584D-85CF-5870212A9D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5E25-584D-85CF-5870212A9D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5E25-584D-85CF-5870212A9DD6}"/>
              </c:ext>
            </c:extLst>
          </c:dPt>
          <c:cat>
            <c:strRef>
              <c:f>'Методика преподавания и среда'!$G$26:$G$31</c:f>
              <c:strCache>
                <c:ptCount val="6"/>
                <c:pt idx="0">
                  <c:v>Подход к преподаванию</c:v>
                </c:pt>
                <c:pt idx="1">
                  <c:v>Материалы - учитель</c:v>
                </c:pt>
                <c:pt idx="2">
                  <c:v>Материалы - ученик</c:v>
                </c:pt>
                <c:pt idx="3">
                  <c:v>Условия обучения</c:v>
                </c:pt>
                <c:pt idx="4">
                  <c:v>Контакт со службами</c:v>
                </c:pt>
                <c:pt idx="5">
                  <c:v>Всего</c:v>
                </c:pt>
              </c:strCache>
            </c:strRef>
          </c:cat>
          <c:val>
            <c:numRef>
              <c:f>'Методика преподавания и среда'!$K$26:$K$31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EBA-4374-8B08-019909A5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27596072"/>
        <c:axId val="1711162678"/>
      </c:barChart>
      <c:catAx>
        <c:axId val="1227596072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1162678"/>
        <c:crosses val="autoZero"/>
        <c:auto val="1"/>
        <c:lblAlgn val="ctr"/>
        <c:lblOffset val="100"/>
        <c:noMultiLvlLbl val="0"/>
      </c:catAx>
      <c:valAx>
        <c:axId val="17111626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96072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Подготовка педагогических кадров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'Подготовка педагог. кадров'!$I$20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4A-994B-9077-6592CD0E70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4A-994B-9077-6592CD0E70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4A-994B-9077-6592CD0E70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4A-994B-9077-6592CD0E7091}"/>
              </c:ext>
            </c:extLst>
          </c:dPt>
          <c:cat>
            <c:strRef>
              <c:f>'Подготовка педагог. кадров'!$H$21:$H$24</c:f>
              <c:strCache>
                <c:ptCount val="4"/>
                <c:pt idx="0">
                  <c:v>Программа подготовки</c:v>
                </c:pt>
                <c:pt idx="1">
                  <c:v>Педагогические навыки</c:v>
                </c:pt>
                <c:pt idx="2">
                  <c:v>Профессиональное развитие и поддержка</c:v>
                </c:pt>
                <c:pt idx="3">
                  <c:v>Всего</c:v>
                </c:pt>
              </c:strCache>
            </c:strRef>
          </c:cat>
          <c:val>
            <c:numRef>
              <c:f>'Подготовка педагог. кадров'!$I$21:$I$24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34-43C0-A4A2-B9F4E93C27C8}"/>
            </c:ext>
          </c:extLst>
        </c:ser>
        <c:ser>
          <c:idx val="1"/>
          <c:order val="1"/>
          <c:tx>
            <c:strRef>
              <c:f>'Подготовка педагог. кадров'!$J$20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44A-994B-9077-6592CD0E70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44A-994B-9077-6592CD0E70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44A-994B-9077-6592CD0E70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44A-994B-9077-6592CD0E7091}"/>
              </c:ext>
            </c:extLst>
          </c:dPt>
          <c:cat>
            <c:strRef>
              <c:f>'Подготовка педагог. кадров'!$H$21:$H$24</c:f>
              <c:strCache>
                <c:ptCount val="4"/>
                <c:pt idx="0">
                  <c:v>Программа подготовки</c:v>
                </c:pt>
                <c:pt idx="1">
                  <c:v>Педагогические навыки</c:v>
                </c:pt>
                <c:pt idx="2">
                  <c:v>Профессиональное развитие и поддержка</c:v>
                </c:pt>
                <c:pt idx="3">
                  <c:v>Всего</c:v>
                </c:pt>
              </c:strCache>
            </c:strRef>
          </c:cat>
          <c:val>
            <c:numRef>
              <c:f>'Подготовка педагог. кадров'!$J$21:$J$24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34-43C0-A4A2-B9F4E93C27C8}"/>
            </c:ext>
          </c:extLst>
        </c:ser>
        <c:ser>
          <c:idx val="2"/>
          <c:order val="2"/>
          <c:tx>
            <c:strRef>
              <c:f>'Подготовка педагог. кадров'!$K$20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44A-994B-9077-6592CD0E70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44A-994B-9077-6592CD0E70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44A-994B-9077-6592CD0E70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44A-994B-9077-6592CD0E7091}"/>
              </c:ext>
            </c:extLst>
          </c:dPt>
          <c:cat>
            <c:strRef>
              <c:f>'Подготовка педагог. кадров'!$H$21:$H$24</c:f>
              <c:strCache>
                <c:ptCount val="4"/>
                <c:pt idx="0">
                  <c:v>Программа подготовки</c:v>
                </c:pt>
                <c:pt idx="1">
                  <c:v>Педагогические навыки</c:v>
                </c:pt>
                <c:pt idx="2">
                  <c:v>Профессиональное развитие и поддержка</c:v>
                </c:pt>
                <c:pt idx="3">
                  <c:v>Всего</c:v>
                </c:pt>
              </c:strCache>
            </c:strRef>
          </c:cat>
          <c:val>
            <c:numRef>
              <c:f>'Подготовка педагог. кадров'!$K$21:$K$24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34-43C0-A4A2-B9F4E93C27C8}"/>
            </c:ext>
          </c:extLst>
        </c:ser>
        <c:ser>
          <c:idx val="3"/>
          <c:order val="3"/>
          <c:tx>
            <c:strRef>
              <c:f>'Подготовка педагог. кадров'!$L$20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644A-994B-9077-6592CD0E70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644A-994B-9077-6592CD0E70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644A-994B-9077-6592CD0E70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644A-994B-9077-6592CD0E7091}"/>
              </c:ext>
            </c:extLst>
          </c:dPt>
          <c:cat>
            <c:strRef>
              <c:f>'Подготовка педагог. кадров'!$H$21:$H$24</c:f>
              <c:strCache>
                <c:ptCount val="4"/>
                <c:pt idx="0">
                  <c:v>Программа подготовки</c:v>
                </c:pt>
                <c:pt idx="1">
                  <c:v>Педагогические навыки</c:v>
                </c:pt>
                <c:pt idx="2">
                  <c:v>Профессиональное развитие и поддержка</c:v>
                </c:pt>
                <c:pt idx="3">
                  <c:v>Всего</c:v>
                </c:pt>
              </c:strCache>
            </c:strRef>
          </c:cat>
          <c:val>
            <c:numRef>
              <c:f>'Подготовка педагог. кадров'!$L$21:$L$24</c:f>
              <c:numCache>
                <c:formatCode>General</c:formatCode>
                <c:ptCount val="4"/>
                <c:pt idx="0">
                  <c:v>13</c:v>
                </c:pt>
                <c:pt idx="1">
                  <c:v>11</c:v>
                </c:pt>
                <c:pt idx="2">
                  <c:v>8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34-43C0-A4A2-B9F4E93C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55225458"/>
        <c:axId val="324536401"/>
      </c:barChart>
      <c:catAx>
        <c:axId val="1655225458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536401"/>
        <c:crosses val="autoZero"/>
        <c:auto val="1"/>
        <c:lblAlgn val="ctr"/>
        <c:lblOffset val="100"/>
        <c:noMultiLvlLbl val="0"/>
      </c:catAx>
      <c:valAx>
        <c:axId val="3245364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522545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Мониторинг и оценка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'Мониторинг и оценка'!$G$15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97B-E34F-A442-BA5A4A6B6C55}"/>
              </c:ext>
            </c:extLst>
          </c:dPt>
          <c:cat>
            <c:strRef>
              <c:f>'Мониторинг и оценка'!$F$16</c:f>
              <c:strCache>
                <c:ptCount val="1"/>
                <c:pt idx="0">
                  <c:v>Система МиО</c:v>
                </c:pt>
              </c:strCache>
            </c:strRef>
          </c:cat>
          <c:val>
            <c:numRef>
              <c:f>'Мониторинг и оценка'!$G$16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C8-4B7F-96E3-966F8B7ABCDF}"/>
            </c:ext>
          </c:extLst>
        </c:ser>
        <c:ser>
          <c:idx val="1"/>
          <c:order val="1"/>
          <c:tx>
            <c:strRef>
              <c:f>'Мониторинг и оценка'!$H$15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97B-E34F-A442-BA5A4A6B6C55}"/>
              </c:ext>
            </c:extLst>
          </c:dPt>
          <c:cat>
            <c:strRef>
              <c:f>'Мониторинг и оценка'!$F$16</c:f>
              <c:strCache>
                <c:ptCount val="1"/>
                <c:pt idx="0">
                  <c:v>Система МиО</c:v>
                </c:pt>
              </c:strCache>
            </c:strRef>
          </c:cat>
          <c:val>
            <c:numRef>
              <c:f>'Мониторинг и оценка'!$H$16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C8-4B7F-96E3-966F8B7ABCDF}"/>
            </c:ext>
          </c:extLst>
        </c:ser>
        <c:ser>
          <c:idx val="2"/>
          <c:order val="2"/>
          <c:tx>
            <c:strRef>
              <c:f>'Мониторинг и оценка'!$I$15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97B-E34F-A442-BA5A4A6B6C55}"/>
              </c:ext>
            </c:extLst>
          </c:dPt>
          <c:cat>
            <c:strRef>
              <c:f>'Мониторинг и оценка'!$F$16</c:f>
              <c:strCache>
                <c:ptCount val="1"/>
                <c:pt idx="0">
                  <c:v>Система МиО</c:v>
                </c:pt>
              </c:strCache>
            </c:strRef>
          </c:cat>
          <c:val>
            <c:numRef>
              <c:f>'Мониторинг и оценка'!$I$16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C8-4B7F-96E3-966F8B7ABCDF}"/>
            </c:ext>
          </c:extLst>
        </c:ser>
        <c:ser>
          <c:idx val="3"/>
          <c:order val="3"/>
          <c:tx>
            <c:strRef>
              <c:f>'Мониторинг и оценка'!$J$15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97B-E34F-A442-BA5A4A6B6C55}"/>
              </c:ext>
            </c:extLst>
          </c:dPt>
          <c:cat>
            <c:strRef>
              <c:f>'Мониторинг и оценка'!$F$16</c:f>
              <c:strCache>
                <c:ptCount val="1"/>
                <c:pt idx="0">
                  <c:v>Система МиО</c:v>
                </c:pt>
              </c:strCache>
            </c:strRef>
          </c:cat>
          <c:val>
            <c:numRef>
              <c:f>'Мониторинг и оценка'!$J$16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C8-4B7F-96E3-966F8B7A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33093875"/>
        <c:axId val="271514573"/>
      </c:barChart>
      <c:catAx>
        <c:axId val="133093875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514573"/>
        <c:crosses val="autoZero"/>
        <c:auto val="1"/>
        <c:lblAlgn val="ctr"/>
        <c:lblOffset val="100"/>
        <c:noMultiLvlLbl val="0"/>
      </c:catAx>
      <c:valAx>
        <c:axId val="271514573"/>
        <c:scaling>
          <c:orientation val="minMax"/>
          <c:min val="0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93875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Сводные результаты по стране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'Сводные результаты по стране'!$C$2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529-2246-B145-CAA228E4AA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529-2246-B145-CAA228E4AA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529-2246-B145-CAA228E4AA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529-2246-B145-CAA228E4AA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529-2246-B145-CAA228E4AA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529-2246-B145-CAA228E4AA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529-2246-B145-CAA228E4AA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529-2246-B145-CAA228E4AA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529-2246-B145-CAA228E4AAE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529-2246-B145-CAA228E4AAE8}"/>
              </c:ext>
            </c:extLst>
          </c:dPt>
          <c:cat>
            <c:strRef>
              <c:f>'Сводные результаты по стране'!$B$3:$B$12</c:f>
              <c:strCache>
                <c:ptCount val="10"/>
                <c:pt idx="0">
                  <c:v>Нормативно-правовой контекст</c:v>
                </c:pt>
                <c:pt idx="1">
                  <c:v>Задачи и принципы</c:v>
                </c:pt>
                <c:pt idx="2">
                  <c:v>Содержание программы (5 - 8 лет) </c:v>
                </c:pt>
                <c:pt idx="3">
                  <c:v>Содержание программы (9 - 12 лет) </c:v>
                </c:pt>
                <c:pt idx="4">
                  <c:v>Содержание программы (12 - 15 лет) </c:v>
                </c:pt>
                <c:pt idx="5">
                  <c:v>Содержание программы (15 - 18+ лет) </c:v>
                </c:pt>
                <c:pt idx="6">
                  <c:v>Интеграция в школьную программу</c:v>
                </c:pt>
                <c:pt idx="7">
                  <c:v>Методика преподавания</c:v>
                </c:pt>
                <c:pt idx="8">
                  <c:v>Подготовка педагогических кадров</c:v>
                </c:pt>
                <c:pt idx="9">
                  <c:v>Мониторинг и оценка</c:v>
                </c:pt>
              </c:strCache>
            </c:strRef>
          </c:cat>
          <c:val>
            <c:numRef>
              <c:f>'Сводные результаты по стране'!$C$3:$C$12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FA-4E7A-8584-0722C9D985EE}"/>
            </c:ext>
          </c:extLst>
        </c:ser>
        <c:ser>
          <c:idx val="1"/>
          <c:order val="1"/>
          <c:tx>
            <c:strRef>
              <c:f>'Сводные результаты по стране'!$D$2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529-2246-B145-CAA228E4AA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529-2246-B145-CAA228E4AA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A529-2246-B145-CAA228E4AA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529-2246-B145-CAA228E4AA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529-2246-B145-CAA228E4AA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A529-2246-B145-CAA228E4AA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A529-2246-B145-CAA228E4AA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A529-2246-B145-CAA228E4AA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A529-2246-B145-CAA228E4AAE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A529-2246-B145-CAA228E4AAE8}"/>
              </c:ext>
            </c:extLst>
          </c:dPt>
          <c:cat>
            <c:strRef>
              <c:f>'Сводные результаты по стране'!$B$3:$B$12</c:f>
              <c:strCache>
                <c:ptCount val="10"/>
                <c:pt idx="0">
                  <c:v>Нормативно-правовой контекст</c:v>
                </c:pt>
                <c:pt idx="1">
                  <c:v>Задачи и принципы</c:v>
                </c:pt>
                <c:pt idx="2">
                  <c:v>Содержание программы (5 - 8 лет) </c:v>
                </c:pt>
                <c:pt idx="3">
                  <c:v>Содержание программы (9 - 12 лет) </c:v>
                </c:pt>
                <c:pt idx="4">
                  <c:v>Содержание программы (12 - 15 лет) </c:v>
                </c:pt>
                <c:pt idx="5">
                  <c:v>Содержание программы (15 - 18+ лет) </c:v>
                </c:pt>
                <c:pt idx="6">
                  <c:v>Интеграция в школьную программу</c:v>
                </c:pt>
                <c:pt idx="7">
                  <c:v>Методика преподавания</c:v>
                </c:pt>
                <c:pt idx="8">
                  <c:v>Подготовка педагогических кадров</c:v>
                </c:pt>
                <c:pt idx="9">
                  <c:v>Мониторинг и оценка</c:v>
                </c:pt>
              </c:strCache>
            </c:strRef>
          </c:cat>
          <c:val>
            <c:numRef>
              <c:f>'Сводные результаты по стране'!$D$3:$D$12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FA-4E7A-8584-0722C9D985EE}"/>
            </c:ext>
          </c:extLst>
        </c:ser>
        <c:ser>
          <c:idx val="2"/>
          <c:order val="2"/>
          <c:tx>
            <c:strRef>
              <c:f>'Сводные результаты по стране'!$E$2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A529-2246-B145-CAA228E4AA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A529-2246-B145-CAA228E4AA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A529-2246-B145-CAA228E4AA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A529-2246-B145-CAA228E4AA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A529-2246-B145-CAA228E4AA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A529-2246-B145-CAA228E4AA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A529-2246-B145-CAA228E4AA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A529-2246-B145-CAA228E4AA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A529-2246-B145-CAA228E4AAE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A529-2246-B145-CAA228E4AAE8}"/>
              </c:ext>
            </c:extLst>
          </c:dPt>
          <c:cat>
            <c:strRef>
              <c:f>'Сводные результаты по стране'!$B$3:$B$12</c:f>
              <c:strCache>
                <c:ptCount val="10"/>
                <c:pt idx="0">
                  <c:v>Нормативно-правовой контекст</c:v>
                </c:pt>
                <c:pt idx="1">
                  <c:v>Задачи и принципы</c:v>
                </c:pt>
                <c:pt idx="2">
                  <c:v>Содержание программы (5 - 8 лет) </c:v>
                </c:pt>
                <c:pt idx="3">
                  <c:v>Содержание программы (9 - 12 лет) </c:v>
                </c:pt>
                <c:pt idx="4">
                  <c:v>Содержание программы (12 - 15 лет) </c:v>
                </c:pt>
                <c:pt idx="5">
                  <c:v>Содержание программы (15 - 18+ лет) </c:v>
                </c:pt>
                <c:pt idx="6">
                  <c:v>Интеграция в школьную программу</c:v>
                </c:pt>
                <c:pt idx="7">
                  <c:v>Методика преподавания</c:v>
                </c:pt>
                <c:pt idx="8">
                  <c:v>Подготовка педагогических кадров</c:v>
                </c:pt>
                <c:pt idx="9">
                  <c:v>Мониторинг и оценка</c:v>
                </c:pt>
              </c:strCache>
            </c:strRef>
          </c:cat>
          <c:val>
            <c:numRef>
              <c:f>'Сводные результаты по стране'!$E$3:$E$12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BFA-4E7A-8584-0722C9D98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35501462"/>
        <c:axId val="1686835903"/>
      </c:barChart>
      <c:catAx>
        <c:axId val="935501462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6835903"/>
        <c:crosses val="autoZero"/>
        <c:auto val="1"/>
        <c:lblAlgn val="ctr"/>
        <c:lblOffset val="100"/>
        <c:noMultiLvlLbl val="0"/>
      </c:catAx>
      <c:valAx>
        <c:axId val="16868359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501462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Задачи и принципы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'Задачи и принципы'!$H$24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639-A845-B52B-C991445943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639-A845-B52B-C991445943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39-A845-B52B-C991445943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39-A845-B52B-C9914459437A}"/>
              </c:ext>
            </c:extLst>
          </c:dPt>
          <c:cat>
            <c:strRef>
              <c:f>'Задачи и принципы'!$G$25:$G$28</c:f>
              <c:strCache>
                <c:ptCount val="4"/>
                <c:pt idx="0">
                  <c:v>Задачи</c:v>
                </c:pt>
                <c:pt idx="1">
                  <c:v>Эффективные навыки</c:v>
                </c:pt>
                <c:pt idx="2">
                  <c:v>Разработка учебной программы</c:v>
                </c:pt>
                <c:pt idx="3">
                  <c:v>Всего</c:v>
                </c:pt>
              </c:strCache>
            </c:strRef>
          </c:cat>
          <c:val>
            <c:numRef>
              <c:f>'Задачи и принципы'!$H$25:$H$28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37-4D5A-8090-94DB76586A55}"/>
            </c:ext>
          </c:extLst>
        </c:ser>
        <c:ser>
          <c:idx val="1"/>
          <c:order val="1"/>
          <c:tx>
            <c:strRef>
              <c:f>'Задачи и принципы'!$I$24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639-A845-B52B-C991445943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639-A845-B52B-C991445943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639-A845-B52B-C991445943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639-A845-B52B-C9914459437A}"/>
              </c:ext>
            </c:extLst>
          </c:dPt>
          <c:cat>
            <c:strRef>
              <c:f>'Задачи и принципы'!$G$25:$G$28</c:f>
              <c:strCache>
                <c:ptCount val="4"/>
                <c:pt idx="0">
                  <c:v>Задачи</c:v>
                </c:pt>
                <c:pt idx="1">
                  <c:v>Эффективные навыки</c:v>
                </c:pt>
                <c:pt idx="2">
                  <c:v>Разработка учебной программы</c:v>
                </c:pt>
                <c:pt idx="3">
                  <c:v>Всего</c:v>
                </c:pt>
              </c:strCache>
            </c:strRef>
          </c:cat>
          <c:val>
            <c:numRef>
              <c:f>'Задачи и принципы'!$I$25:$I$28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37-4D5A-8090-94DB76586A55}"/>
            </c:ext>
          </c:extLst>
        </c:ser>
        <c:ser>
          <c:idx val="2"/>
          <c:order val="2"/>
          <c:tx>
            <c:strRef>
              <c:f>'Задачи и принципы'!$J$24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639-A845-B52B-C991445943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639-A845-B52B-C991445943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639-A845-B52B-C991445943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639-A845-B52B-C9914459437A}"/>
              </c:ext>
            </c:extLst>
          </c:dPt>
          <c:cat>
            <c:strRef>
              <c:f>'Задачи и принципы'!$G$25:$G$28</c:f>
              <c:strCache>
                <c:ptCount val="4"/>
                <c:pt idx="0">
                  <c:v>Задачи</c:v>
                </c:pt>
                <c:pt idx="1">
                  <c:v>Эффективные навыки</c:v>
                </c:pt>
                <c:pt idx="2">
                  <c:v>Разработка учебной программы</c:v>
                </c:pt>
                <c:pt idx="3">
                  <c:v>Всего</c:v>
                </c:pt>
              </c:strCache>
            </c:strRef>
          </c:cat>
          <c:val>
            <c:numRef>
              <c:f>'Задачи и принципы'!$J$25:$J$28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37-4D5A-8090-94DB76586A55}"/>
            </c:ext>
          </c:extLst>
        </c:ser>
        <c:ser>
          <c:idx val="3"/>
          <c:order val="3"/>
          <c:tx>
            <c:strRef>
              <c:f>'Задачи и принципы'!$K$24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6639-A845-B52B-C991445943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6639-A845-B52B-C991445943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6639-A845-B52B-C991445943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6639-A845-B52B-C9914459437A}"/>
              </c:ext>
            </c:extLst>
          </c:dPt>
          <c:cat>
            <c:strRef>
              <c:f>'Задачи и принципы'!$G$25:$G$28</c:f>
              <c:strCache>
                <c:ptCount val="4"/>
                <c:pt idx="0">
                  <c:v>Задачи</c:v>
                </c:pt>
                <c:pt idx="1">
                  <c:v>Эффективные навыки</c:v>
                </c:pt>
                <c:pt idx="2">
                  <c:v>Разработка учебной программы</c:v>
                </c:pt>
                <c:pt idx="3">
                  <c:v>Всего</c:v>
                </c:pt>
              </c:strCache>
            </c:strRef>
          </c:cat>
          <c:val>
            <c:numRef>
              <c:f>'Задачи и принципы'!$K$25:$K$28</c:f>
              <c:numCache>
                <c:formatCode>General</c:formatCode>
                <c:ptCount val="4"/>
                <c:pt idx="0">
                  <c:v>16</c:v>
                </c:pt>
                <c:pt idx="1">
                  <c:v>15</c:v>
                </c:pt>
                <c:pt idx="2">
                  <c:v>12</c:v>
                </c:pt>
                <c:pt idx="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137-4D5A-8090-94DB76586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48345970"/>
        <c:axId val="1498589919"/>
      </c:barChart>
      <c:catAx>
        <c:axId val="548345970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8589919"/>
        <c:crosses val="autoZero"/>
        <c:auto val="1"/>
        <c:lblAlgn val="ctr"/>
        <c:lblOffset val="100"/>
        <c:noMultiLvlLbl val="0"/>
      </c:catAx>
      <c:valAx>
        <c:axId val="14985899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345970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4.5295475545182394E-2"/>
          <c:y val="0.89167098272851597"/>
          <c:w val="0.87021026690150305"/>
          <c:h val="8.0757910798631677E-2"/>
        </c:manualLayout>
      </c:layout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основные понятия (5-8 лет)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57268061389528"/>
          <c:y val="0.18138767380096857"/>
          <c:w val="0.48456842883767143"/>
          <c:h val="0.6433605397933747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5-8 лет'!$M$32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B55-6C4B-B1AD-0BFC3F4F15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B55-6C4B-B1AD-0BFC3F4F15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55-6C4B-B1AD-0BFC3F4F15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55-6C4B-B1AD-0BFC3F4F15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B55-6C4B-B1AD-0BFC3F4F15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B55-6C4B-B1AD-0BFC3F4F15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B55-6C4B-B1AD-0BFC3F4F15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B55-6C4B-B1AD-0BFC3F4F15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B55-6C4B-B1AD-0BFC3F4F15F9}"/>
              </c:ext>
            </c:extLst>
          </c:dPt>
          <c:cat>
            <c:strRef>
              <c:f>'Содержание программы 5-8 лет'!$L$33:$L$41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5-8 лет'!$M$33:$M$41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8D-4723-8BBE-1482FF6E778A}"/>
            </c:ext>
          </c:extLst>
        </c:ser>
        <c:ser>
          <c:idx val="1"/>
          <c:order val="1"/>
          <c:tx>
            <c:strRef>
              <c:f>'Содержание программы 5-8 лет'!$N$32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B55-6C4B-B1AD-0BFC3F4F15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B55-6C4B-B1AD-0BFC3F4F15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B55-6C4B-B1AD-0BFC3F4F15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3B55-6C4B-B1AD-0BFC3F4F15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3B55-6C4B-B1AD-0BFC3F4F15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3B55-6C4B-B1AD-0BFC3F4F15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3B55-6C4B-B1AD-0BFC3F4F15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3B55-6C4B-B1AD-0BFC3F4F15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3B55-6C4B-B1AD-0BFC3F4F15F9}"/>
              </c:ext>
            </c:extLst>
          </c:dPt>
          <c:cat>
            <c:strRef>
              <c:f>'Содержание программы 5-8 лет'!$L$33:$L$41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5-8 лет'!$N$33:$N$41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8D-4723-8BBE-1482FF6E778A}"/>
            </c:ext>
          </c:extLst>
        </c:ser>
        <c:ser>
          <c:idx val="2"/>
          <c:order val="2"/>
          <c:tx>
            <c:strRef>
              <c:f>'Содержание программы 5-8 лет'!$O$32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3B55-6C4B-B1AD-0BFC3F4F15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3B55-6C4B-B1AD-0BFC3F4F15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3B55-6C4B-B1AD-0BFC3F4F15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3B55-6C4B-B1AD-0BFC3F4F15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3B55-6C4B-B1AD-0BFC3F4F15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3B55-6C4B-B1AD-0BFC3F4F15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3B55-6C4B-B1AD-0BFC3F4F15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3B55-6C4B-B1AD-0BFC3F4F15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3B55-6C4B-B1AD-0BFC3F4F15F9}"/>
              </c:ext>
            </c:extLst>
          </c:dPt>
          <c:cat>
            <c:strRef>
              <c:f>'Содержание программы 5-8 лет'!$L$33:$L$41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5-8 лет'!$O$33:$O$41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8D-4723-8BBE-1482FF6E778A}"/>
            </c:ext>
          </c:extLst>
        </c:ser>
        <c:ser>
          <c:idx val="3"/>
          <c:order val="3"/>
          <c:tx>
            <c:strRef>
              <c:f>'Содержание программы 5-8 лет'!$P$32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3B55-6C4B-B1AD-0BFC3F4F15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3B55-6C4B-B1AD-0BFC3F4F15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3B55-6C4B-B1AD-0BFC3F4F15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D-3B55-6C4B-B1AD-0BFC3F4F15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F-3B55-6C4B-B1AD-0BFC3F4F15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1-3B55-6C4B-B1AD-0BFC3F4F15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3-3B55-6C4B-B1AD-0BFC3F4F15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5-3B55-6C4B-B1AD-0BFC3F4F15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7-3B55-6C4B-B1AD-0BFC3F4F15F9}"/>
              </c:ext>
            </c:extLst>
          </c:dPt>
          <c:cat>
            <c:strRef>
              <c:f>'Содержание программы 5-8 лет'!$L$33:$L$41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5-8 лет'!$P$33:$P$41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8D-4723-8BBE-1482FF6E778A}"/>
            </c:ext>
          </c:extLst>
        </c:ser>
        <c:ser>
          <c:idx val="4"/>
          <c:order val="4"/>
          <c:tx>
            <c:strRef>
              <c:f>'Содержание программы 5-8 лет'!$Q$32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8-3B55-6C4B-B1AD-0BFC3F4F15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9-3B55-6C4B-B1AD-0BFC3F4F15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A-3B55-6C4B-B1AD-0BFC3F4F15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B-3B55-6C4B-B1AD-0BFC3F4F15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C-3B55-6C4B-B1AD-0BFC3F4F15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D-3B55-6C4B-B1AD-0BFC3F4F15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E-3B55-6C4B-B1AD-0BFC3F4F15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F-3B55-6C4B-B1AD-0BFC3F4F15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0-3B55-6C4B-B1AD-0BFC3F4F15F9}"/>
              </c:ext>
            </c:extLst>
          </c:dPt>
          <c:cat>
            <c:strRef>
              <c:f>'Содержание программы 5-8 лет'!$L$33:$L$41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5-8 лет'!$Q$33:$Q$41</c:f>
              <c:numCache>
                <c:formatCode>General</c:formatCode>
                <c:ptCount val="9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98D-4723-8BBE-1482FF6E7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16499326"/>
        <c:axId val="1570840377"/>
      </c:barChart>
      <c:catAx>
        <c:axId val="1416499326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0840377"/>
        <c:crosses val="autoZero"/>
        <c:auto val="1"/>
        <c:lblAlgn val="ctr"/>
        <c:lblOffset val="100"/>
        <c:noMultiLvlLbl val="0"/>
      </c:catAx>
      <c:valAx>
        <c:axId val="15708403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6499326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0217669005458964"/>
          <c:y val="0.8301396945450098"/>
          <c:w val="0.76713467101091692"/>
          <c:h val="0.16177308402899004"/>
        </c:manualLayout>
      </c:layout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35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область познания и тема обучения (5-8 лет)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5-8 лет'!$M$43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A1A-A545-B6A1-2CE17FF16A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1A-A545-B6A1-2CE17FF16A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1A-A545-B6A1-2CE17FF16A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1A-A545-B6A1-2CE17FF16A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1A-A545-B6A1-2CE17FF16A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A1A-A545-B6A1-2CE17FF16AE4}"/>
              </c:ext>
            </c:extLst>
          </c:dPt>
          <c:cat>
            <c:strRef>
              <c:f>'Содержание программы 5-8 лет'!$L$44:$L$49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5-8 лет'!$M$44:$M$49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DA-4288-B2B1-F071F5CD30CC}"/>
            </c:ext>
          </c:extLst>
        </c:ser>
        <c:ser>
          <c:idx val="1"/>
          <c:order val="1"/>
          <c:tx>
            <c:strRef>
              <c:f>'Содержание программы 5-8 лет'!$N$43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A1A-A545-B6A1-2CE17FF16A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A1A-A545-B6A1-2CE17FF16A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A1A-A545-B6A1-2CE17FF16A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A1A-A545-B6A1-2CE17FF16A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A1A-A545-B6A1-2CE17FF16A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A1A-A545-B6A1-2CE17FF16AE4}"/>
              </c:ext>
            </c:extLst>
          </c:dPt>
          <c:cat>
            <c:strRef>
              <c:f>'Содержание программы 5-8 лет'!$L$44:$L$49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5-8 лет'!$N$44:$N$49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DA-4288-B2B1-F071F5CD30CC}"/>
            </c:ext>
          </c:extLst>
        </c:ser>
        <c:ser>
          <c:idx val="2"/>
          <c:order val="2"/>
          <c:tx>
            <c:strRef>
              <c:f>'Содержание программы 5-8 лет'!$O$43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5A1A-A545-B6A1-2CE17FF16A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5A1A-A545-B6A1-2CE17FF16A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5A1A-A545-B6A1-2CE17FF16A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5A1A-A545-B6A1-2CE17FF16A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5A1A-A545-B6A1-2CE17FF16A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5A1A-A545-B6A1-2CE17FF16AE4}"/>
              </c:ext>
            </c:extLst>
          </c:dPt>
          <c:cat>
            <c:strRef>
              <c:f>'Содержание программы 5-8 лет'!$L$44:$L$49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5-8 лет'!$O$44:$O$49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DA-4288-B2B1-F071F5CD30CC}"/>
            </c:ext>
          </c:extLst>
        </c:ser>
        <c:ser>
          <c:idx val="3"/>
          <c:order val="3"/>
          <c:tx>
            <c:strRef>
              <c:f>'Содержание программы 5-8 лет'!$P$43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5A1A-A545-B6A1-2CE17FF16A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5A1A-A545-B6A1-2CE17FF16A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5A1A-A545-B6A1-2CE17FF16A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5A1A-A545-B6A1-2CE17FF16A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5A1A-A545-B6A1-2CE17FF16A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5A1A-A545-B6A1-2CE17FF16AE4}"/>
              </c:ext>
            </c:extLst>
          </c:dPt>
          <c:cat>
            <c:strRef>
              <c:f>'Содержание программы 5-8 лет'!$L$44:$L$49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5-8 лет'!$P$44:$P$49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DA-4288-B2B1-F071F5CD30CC}"/>
            </c:ext>
          </c:extLst>
        </c:ser>
        <c:ser>
          <c:idx val="4"/>
          <c:order val="4"/>
          <c:tx>
            <c:strRef>
              <c:f>'Содержание программы 5-8 лет'!$Q$43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5A1A-A545-B6A1-2CE17FF16A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5A1A-A545-B6A1-2CE17FF16A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5A1A-A545-B6A1-2CE17FF16A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5A1A-A545-B6A1-2CE17FF16A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5A1A-A545-B6A1-2CE17FF16A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5A1A-A545-B6A1-2CE17FF16AE4}"/>
              </c:ext>
            </c:extLst>
          </c:dPt>
          <c:cat>
            <c:strRef>
              <c:f>'Содержание программы 5-8 лет'!$L$44:$L$49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5-8 лет'!$Q$44:$Q$49</c:f>
              <c:numCache>
                <c:formatCode>General</c:formatCode>
                <c:ptCount val="6"/>
                <c:pt idx="0">
                  <c:v>26</c:v>
                </c:pt>
                <c:pt idx="1">
                  <c:v>17</c:v>
                </c:pt>
                <c:pt idx="2">
                  <c:v>13</c:v>
                </c:pt>
                <c:pt idx="3">
                  <c:v>12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3DA-4288-B2B1-F071F5CD3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5319799"/>
        <c:axId val="1230878296"/>
      </c:barChart>
      <c:catAx>
        <c:axId val="85319799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878296"/>
        <c:crosses val="autoZero"/>
        <c:auto val="1"/>
        <c:lblAlgn val="ctr"/>
        <c:lblOffset val="100"/>
        <c:noMultiLvlLbl val="0"/>
      </c:catAx>
      <c:valAx>
        <c:axId val="12308782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19799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8.0149130315512337E-2"/>
          <c:y val="0.82205247311900997"/>
          <c:w val="0.78160225064630595"/>
          <c:h val="0.16177308402899004"/>
        </c:manualLayout>
      </c:layout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основные понятия (9-12 лет)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9-12 лет'!$M$28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78F-434E-B3D5-54BEDB1736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8F-434E-B3D5-54BEDB1736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8F-434E-B3D5-54BEDB1736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8F-434E-B3D5-54BEDB1736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78F-434E-B3D5-54BEDB1736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78F-434E-B3D5-54BEDB1736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78F-434E-B3D5-54BEDB1736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78F-434E-B3D5-54BEDB1736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78F-434E-B3D5-54BEDB173696}"/>
              </c:ext>
            </c:extLst>
          </c:dPt>
          <c:cat>
            <c:strRef>
              <c:f>'Содержание программы 9-12 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9-12 лет'!$M$29:$M$37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3C-4AFB-842B-CE30A9A82F53}"/>
            </c:ext>
          </c:extLst>
        </c:ser>
        <c:ser>
          <c:idx val="1"/>
          <c:order val="1"/>
          <c:tx>
            <c:strRef>
              <c:f>'Содержание программы 9-12 лет'!$N$28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78F-434E-B3D5-54BEDB1736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78F-434E-B3D5-54BEDB1736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78F-434E-B3D5-54BEDB1736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778F-434E-B3D5-54BEDB1736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778F-434E-B3D5-54BEDB1736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778F-434E-B3D5-54BEDB1736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778F-434E-B3D5-54BEDB1736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778F-434E-B3D5-54BEDB1736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778F-434E-B3D5-54BEDB173696}"/>
              </c:ext>
            </c:extLst>
          </c:dPt>
          <c:cat>
            <c:strRef>
              <c:f>'Содержание программы 9-12 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9-12 лет'!$N$29:$N$37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3C-4AFB-842B-CE30A9A82F53}"/>
            </c:ext>
          </c:extLst>
        </c:ser>
        <c:ser>
          <c:idx val="2"/>
          <c:order val="2"/>
          <c:tx>
            <c:strRef>
              <c:f>'Содержание программы 9-12 лет'!$O$28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778F-434E-B3D5-54BEDB1736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778F-434E-B3D5-54BEDB1736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778F-434E-B3D5-54BEDB1736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778F-434E-B3D5-54BEDB1736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778F-434E-B3D5-54BEDB1736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778F-434E-B3D5-54BEDB1736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778F-434E-B3D5-54BEDB1736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778F-434E-B3D5-54BEDB1736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778F-434E-B3D5-54BEDB173696}"/>
              </c:ext>
            </c:extLst>
          </c:dPt>
          <c:cat>
            <c:strRef>
              <c:f>'Содержание программы 9-12 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9-12 лет'!$O$29:$O$37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3C-4AFB-842B-CE30A9A82F53}"/>
            </c:ext>
          </c:extLst>
        </c:ser>
        <c:ser>
          <c:idx val="3"/>
          <c:order val="3"/>
          <c:tx>
            <c:strRef>
              <c:f>'Содержание программы 9-12 лет'!$P$28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778F-434E-B3D5-54BEDB1736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778F-434E-B3D5-54BEDB1736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778F-434E-B3D5-54BEDB1736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D-778F-434E-B3D5-54BEDB1736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F-778F-434E-B3D5-54BEDB1736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1-778F-434E-B3D5-54BEDB1736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3-778F-434E-B3D5-54BEDB1736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5-778F-434E-B3D5-54BEDB1736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7-778F-434E-B3D5-54BEDB173696}"/>
              </c:ext>
            </c:extLst>
          </c:dPt>
          <c:cat>
            <c:strRef>
              <c:f>'Содержание программы 9-12 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9-12 лет'!$P$29:$P$37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3C-4AFB-842B-CE30A9A82F53}"/>
            </c:ext>
          </c:extLst>
        </c:ser>
        <c:ser>
          <c:idx val="4"/>
          <c:order val="4"/>
          <c:tx>
            <c:strRef>
              <c:f>'Содержание программы 9-12 лет'!$Q$28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8-778F-434E-B3D5-54BEDB1736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9-778F-434E-B3D5-54BEDB1736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A-778F-434E-B3D5-54BEDB1736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B-778F-434E-B3D5-54BEDB1736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C-778F-434E-B3D5-54BEDB1736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D-778F-434E-B3D5-54BEDB1736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E-778F-434E-B3D5-54BEDB1736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F-778F-434E-B3D5-54BEDB1736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0-778F-434E-B3D5-54BEDB173696}"/>
              </c:ext>
            </c:extLst>
          </c:dPt>
          <c:cat>
            <c:strRef>
              <c:f>'Содержание программы 9-12 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9-12 лет'!$Q$29:$Q$37</c:f>
              <c:numCache>
                <c:formatCode>General</c:formatCode>
                <c:ptCount val="9"/>
                <c:pt idx="0">
                  <c:v>9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9</c:v>
                </c:pt>
                <c:pt idx="5">
                  <c:v>8</c:v>
                </c:pt>
                <c:pt idx="6">
                  <c:v>6</c:v>
                </c:pt>
                <c:pt idx="7">
                  <c:v>12</c:v>
                </c:pt>
                <c:pt idx="8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3C-4AFB-842B-CE30A9A82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838461677"/>
        <c:axId val="941174961"/>
      </c:barChart>
      <c:catAx>
        <c:axId val="1838461677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174961"/>
        <c:crosses val="autoZero"/>
        <c:auto val="1"/>
        <c:lblAlgn val="ctr"/>
        <c:lblOffset val="100"/>
        <c:noMultiLvlLbl val="0"/>
      </c:catAx>
      <c:valAx>
        <c:axId val="9411749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461677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область познания и тема обучения (9-12 лет)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9-12 лет'!$M$39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80-0E4E-A0E8-534699BBC7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380-0E4E-A0E8-534699BBC7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80-0E4E-A0E8-534699BBC7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380-0E4E-A0E8-534699BBC7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380-0E4E-A0E8-534699BBC7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380-0E4E-A0E8-534699BBC79D}"/>
              </c:ext>
            </c:extLst>
          </c:dPt>
          <c:cat>
            <c:strRef>
              <c:f>'Содержание программы 9-12 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9-12 лет'!$M$40:$M$45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B2-4673-A42C-3004F9933179}"/>
            </c:ext>
          </c:extLst>
        </c:ser>
        <c:ser>
          <c:idx val="1"/>
          <c:order val="1"/>
          <c:tx>
            <c:strRef>
              <c:f>'Содержание программы 9-12 лет'!$N$39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380-0E4E-A0E8-534699BBC7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380-0E4E-A0E8-534699BBC7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380-0E4E-A0E8-534699BBC7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380-0E4E-A0E8-534699BBC7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380-0E4E-A0E8-534699BBC7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380-0E4E-A0E8-534699BBC79D}"/>
              </c:ext>
            </c:extLst>
          </c:dPt>
          <c:cat>
            <c:strRef>
              <c:f>'Содержание программы 9-12 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9-12 лет'!$N$40:$N$45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B2-4673-A42C-3004F9933179}"/>
            </c:ext>
          </c:extLst>
        </c:ser>
        <c:ser>
          <c:idx val="2"/>
          <c:order val="2"/>
          <c:tx>
            <c:strRef>
              <c:f>'Содержание программы 9-12 лет'!$O$39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E380-0E4E-A0E8-534699BBC7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E380-0E4E-A0E8-534699BBC7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E380-0E4E-A0E8-534699BBC7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380-0E4E-A0E8-534699BBC7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380-0E4E-A0E8-534699BBC7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E380-0E4E-A0E8-534699BBC79D}"/>
              </c:ext>
            </c:extLst>
          </c:dPt>
          <c:cat>
            <c:strRef>
              <c:f>'Содержание программы 9-12 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9-12 лет'!$O$40:$O$45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B2-4673-A42C-3004F9933179}"/>
            </c:ext>
          </c:extLst>
        </c:ser>
        <c:ser>
          <c:idx val="3"/>
          <c:order val="3"/>
          <c:tx>
            <c:strRef>
              <c:f>'Содержание программы 9-12 лет'!$P$39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E380-0E4E-A0E8-534699BBC7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E380-0E4E-A0E8-534699BBC7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E380-0E4E-A0E8-534699BBC7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E380-0E4E-A0E8-534699BBC7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E380-0E4E-A0E8-534699BBC7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E380-0E4E-A0E8-534699BBC79D}"/>
              </c:ext>
            </c:extLst>
          </c:dPt>
          <c:cat>
            <c:strRef>
              <c:f>'Содержание программы 9-12 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9-12 лет'!$P$40:$P$45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B2-4673-A42C-3004F9933179}"/>
            </c:ext>
          </c:extLst>
        </c:ser>
        <c:ser>
          <c:idx val="4"/>
          <c:order val="4"/>
          <c:tx>
            <c:strRef>
              <c:f>'Содержание программы 9-12 лет'!$Q$39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E380-0E4E-A0E8-534699BBC7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E380-0E4E-A0E8-534699BBC7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E380-0E4E-A0E8-534699BBC7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E380-0E4E-A0E8-534699BBC7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E380-0E4E-A0E8-534699BBC7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E380-0E4E-A0E8-534699BBC79D}"/>
              </c:ext>
            </c:extLst>
          </c:dPt>
          <c:cat>
            <c:strRef>
              <c:f>'Содержание программы 9-12 лет'!$L$40:$L$45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9-12 лет'!$Q$40:$Q$45</c:f>
              <c:numCache>
                <c:formatCode>General</c:formatCode>
                <c:ptCount val="6"/>
                <c:pt idx="0">
                  <c:v>26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11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EB2-4673-A42C-3004F993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12830365"/>
        <c:axId val="921629415"/>
      </c:barChart>
      <c:catAx>
        <c:axId val="312830365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29415"/>
        <c:crosses val="autoZero"/>
        <c:auto val="1"/>
        <c:lblAlgn val="ctr"/>
        <c:lblOffset val="100"/>
        <c:noMultiLvlLbl val="0"/>
      </c:catAx>
      <c:valAx>
        <c:axId val="9216294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830365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основные понятия (12-15 лет)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12-15 лет'!$M$30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67C-DA4D-8053-13ABEF8F84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67C-DA4D-8053-13ABEF8F84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7C-DA4D-8053-13ABEF8F84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7C-DA4D-8053-13ABEF8F84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67C-DA4D-8053-13ABEF8F84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67C-DA4D-8053-13ABEF8F84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67C-DA4D-8053-13ABEF8F84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67C-DA4D-8053-13ABEF8F84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67C-DA4D-8053-13ABEF8F84A0}"/>
              </c:ext>
            </c:extLst>
          </c:dPt>
          <c:cat>
            <c:strRef>
              <c:f>'Содержание программы 12-15 лет'!$L$31:$L$39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12-15 лет'!$M$31:$M$39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41-4122-B4E6-C3153A654A32}"/>
            </c:ext>
          </c:extLst>
        </c:ser>
        <c:ser>
          <c:idx val="1"/>
          <c:order val="1"/>
          <c:tx>
            <c:strRef>
              <c:f>'Содержание программы 12-15 лет'!$N$30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67C-DA4D-8053-13ABEF8F84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67C-DA4D-8053-13ABEF8F84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67C-DA4D-8053-13ABEF8F84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667C-DA4D-8053-13ABEF8F84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667C-DA4D-8053-13ABEF8F84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667C-DA4D-8053-13ABEF8F84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667C-DA4D-8053-13ABEF8F84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667C-DA4D-8053-13ABEF8F84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667C-DA4D-8053-13ABEF8F84A0}"/>
              </c:ext>
            </c:extLst>
          </c:dPt>
          <c:cat>
            <c:strRef>
              <c:f>'Содержание программы 12-15 лет'!$L$31:$L$39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12-15 лет'!$N$31:$N$39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41-4122-B4E6-C3153A654A32}"/>
            </c:ext>
          </c:extLst>
        </c:ser>
        <c:ser>
          <c:idx val="2"/>
          <c:order val="2"/>
          <c:tx>
            <c:strRef>
              <c:f>'Содержание программы 12-15 лет'!$O$30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667C-DA4D-8053-13ABEF8F84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667C-DA4D-8053-13ABEF8F84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667C-DA4D-8053-13ABEF8F84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667C-DA4D-8053-13ABEF8F84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667C-DA4D-8053-13ABEF8F84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667C-DA4D-8053-13ABEF8F84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667C-DA4D-8053-13ABEF8F84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667C-DA4D-8053-13ABEF8F84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667C-DA4D-8053-13ABEF8F84A0}"/>
              </c:ext>
            </c:extLst>
          </c:dPt>
          <c:cat>
            <c:strRef>
              <c:f>'Содержание программы 12-15 лет'!$L$31:$L$39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12-15 лет'!$O$31:$O$39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41-4122-B4E6-C3153A654A32}"/>
            </c:ext>
          </c:extLst>
        </c:ser>
        <c:ser>
          <c:idx val="3"/>
          <c:order val="3"/>
          <c:tx>
            <c:strRef>
              <c:f>'Содержание программы 12-15 лет'!$P$30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667C-DA4D-8053-13ABEF8F84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667C-DA4D-8053-13ABEF8F84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667C-DA4D-8053-13ABEF8F84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D-667C-DA4D-8053-13ABEF8F84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F-667C-DA4D-8053-13ABEF8F84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1-667C-DA4D-8053-13ABEF8F84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3-667C-DA4D-8053-13ABEF8F84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5-667C-DA4D-8053-13ABEF8F84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7-667C-DA4D-8053-13ABEF8F84A0}"/>
              </c:ext>
            </c:extLst>
          </c:dPt>
          <c:cat>
            <c:strRef>
              <c:f>'Содержание программы 12-15 лет'!$L$31:$L$39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12-15 лет'!$P$31:$P$39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41-4122-B4E6-C3153A654A32}"/>
            </c:ext>
          </c:extLst>
        </c:ser>
        <c:ser>
          <c:idx val="4"/>
          <c:order val="4"/>
          <c:tx>
            <c:strRef>
              <c:f>'Содержание программы 12-15 лет'!$Q$30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8-667C-DA4D-8053-13ABEF8F84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9-667C-DA4D-8053-13ABEF8F84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A-667C-DA4D-8053-13ABEF8F84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B-667C-DA4D-8053-13ABEF8F84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C-667C-DA4D-8053-13ABEF8F84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D-667C-DA4D-8053-13ABEF8F84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E-667C-DA4D-8053-13ABEF8F84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F-667C-DA4D-8053-13ABEF8F84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0-667C-DA4D-8053-13ABEF8F84A0}"/>
              </c:ext>
            </c:extLst>
          </c:dPt>
          <c:cat>
            <c:strRef>
              <c:f>'Содержание программы 12-15 лет'!$L$31:$L$39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12-15 лет'!$Q$31:$Q$39</c:f>
              <c:numCache>
                <c:formatCode>General</c:formatCode>
                <c:ptCount val="9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C41-4122-B4E6-C3153A654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16369677"/>
        <c:axId val="264771264"/>
      </c:barChart>
      <c:catAx>
        <c:axId val="2116369677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4771264"/>
        <c:crosses val="autoZero"/>
        <c:auto val="1"/>
        <c:lblAlgn val="ctr"/>
        <c:lblOffset val="100"/>
        <c:noMultiLvlLbl val="0"/>
      </c:catAx>
      <c:valAx>
        <c:axId val="2647712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6369677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область познания и тема обучения (12-15 лет)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12-15 лет'!$M$41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A2F-E24D-A83F-EE6EF30C4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2F-E24D-A83F-EE6EF30C43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2F-E24D-A83F-EE6EF30C43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2F-E24D-A83F-EE6EF30C43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A2F-E24D-A83F-EE6EF30C43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A2F-E24D-A83F-EE6EF30C4305}"/>
              </c:ext>
            </c:extLst>
          </c:dPt>
          <c:cat>
            <c:strRef>
              <c:f>'Содержание программы 12-15 лет'!$L$42:$L$47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12-15 лет'!$M$42:$M$47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01-45EB-A821-68AA1CB53356}"/>
            </c:ext>
          </c:extLst>
        </c:ser>
        <c:ser>
          <c:idx val="1"/>
          <c:order val="1"/>
          <c:tx>
            <c:strRef>
              <c:f>'Содержание программы 12-15 лет'!$N$41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A2F-E24D-A83F-EE6EF30C4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A2F-E24D-A83F-EE6EF30C43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A2F-E24D-A83F-EE6EF30C43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A2F-E24D-A83F-EE6EF30C43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A2F-E24D-A83F-EE6EF30C43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A2F-E24D-A83F-EE6EF30C4305}"/>
              </c:ext>
            </c:extLst>
          </c:dPt>
          <c:cat>
            <c:strRef>
              <c:f>'Содержание программы 12-15 лет'!$L$42:$L$47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12-15 лет'!$N$42:$N$47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01-45EB-A821-68AA1CB53356}"/>
            </c:ext>
          </c:extLst>
        </c:ser>
        <c:ser>
          <c:idx val="2"/>
          <c:order val="2"/>
          <c:tx>
            <c:strRef>
              <c:f>'Содержание программы 12-15 лет'!$O$41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FA2F-E24D-A83F-EE6EF30C4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FA2F-E24D-A83F-EE6EF30C43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FA2F-E24D-A83F-EE6EF30C43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FA2F-E24D-A83F-EE6EF30C43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FA2F-E24D-A83F-EE6EF30C43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FA2F-E24D-A83F-EE6EF30C4305}"/>
              </c:ext>
            </c:extLst>
          </c:dPt>
          <c:cat>
            <c:strRef>
              <c:f>'Содержание программы 12-15 лет'!$L$42:$L$47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12-15 лет'!$O$42:$O$47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01-45EB-A821-68AA1CB53356}"/>
            </c:ext>
          </c:extLst>
        </c:ser>
        <c:ser>
          <c:idx val="3"/>
          <c:order val="3"/>
          <c:tx>
            <c:strRef>
              <c:f>'Содержание программы 12-15 лет'!$P$41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FA2F-E24D-A83F-EE6EF30C4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FA2F-E24D-A83F-EE6EF30C43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FA2F-E24D-A83F-EE6EF30C43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FA2F-E24D-A83F-EE6EF30C43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FA2F-E24D-A83F-EE6EF30C43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FA2F-E24D-A83F-EE6EF30C4305}"/>
              </c:ext>
            </c:extLst>
          </c:dPt>
          <c:cat>
            <c:strRef>
              <c:f>'Содержание программы 12-15 лет'!$L$42:$L$47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12-15 лет'!$P$42:$P$47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01-45EB-A821-68AA1CB53356}"/>
            </c:ext>
          </c:extLst>
        </c:ser>
        <c:ser>
          <c:idx val="4"/>
          <c:order val="4"/>
          <c:tx>
            <c:strRef>
              <c:f>'Содержание программы 12-15 лет'!$Q$41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FA2F-E24D-A83F-EE6EF30C4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FA2F-E24D-A83F-EE6EF30C43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FA2F-E24D-A83F-EE6EF30C43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FA2F-E24D-A83F-EE6EF30C43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FA2F-E24D-A83F-EE6EF30C43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FA2F-E24D-A83F-EE6EF30C4305}"/>
              </c:ext>
            </c:extLst>
          </c:dPt>
          <c:cat>
            <c:strRef>
              <c:f>'Содержание программы 12-15 лет'!$L$42:$L$47</c:f>
              <c:strCache>
                <c:ptCount val="6"/>
                <c:pt idx="0">
                  <c:v>Область - Знания</c:v>
                </c:pt>
                <c:pt idx="1">
                  <c:v>Область - Установки</c:v>
                </c:pt>
                <c:pt idx="2">
                  <c:v>Область - Навыки</c:v>
                </c:pt>
                <c:pt idx="3">
                  <c:v>Тема - Гендер</c:v>
                </c:pt>
                <c:pt idx="4">
                  <c:v>Тема - Нормы</c:v>
                </c:pt>
                <c:pt idx="5">
                  <c:v>Тема - Права</c:v>
                </c:pt>
              </c:strCache>
            </c:strRef>
          </c:cat>
          <c:val>
            <c:numRef>
              <c:f>'Содержание программы 12-15 лет'!$Q$42:$Q$47</c:f>
              <c:numCache>
                <c:formatCode>General</c:formatCode>
                <c:ptCount val="6"/>
                <c:pt idx="0">
                  <c:v>29</c:v>
                </c:pt>
                <c:pt idx="1">
                  <c:v>18</c:v>
                </c:pt>
                <c:pt idx="2">
                  <c:v>21</c:v>
                </c:pt>
                <c:pt idx="3">
                  <c:v>20</c:v>
                </c:pt>
                <c:pt idx="4">
                  <c:v>14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01-45EB-A821-68AA1CB53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07575077"/>
        <c:axId val="2007026379"/>
      </c:barChart>
      <c:catAx>
        <c:axId val="907575077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7026379"/>
        <c:crosses val="autoZero"/>
        <c:auto val="1"/>
        <c:lblAlgn val="ctr"/>
        <c:lblOffset val="100"/>
        <c:noMultiLvlLbl val="0"/>
      </c:catAx>
      <c:valAx>
        <c:axId val="20070263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575077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rgbClr val="595959"/>
                </a:solidFill>
                <a:latin typeface="Calibri"/>
                <a:ea typeface="Calibri"/>
                <a:cs typeface="Calibri"/>
              </a:rPr>
              <a:t>Содержание -- основные понятия (15-18 лет)</a:t>
            </a:r>
          </a:p>
        </c:rich>
      </c:tx>
      <c:layout/>
      <c:overlay val="0"/>
      <c:spPr>
        <a:noFill/>
        <a:ln w="6350">
          <a:noFill/>
        </a:ln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'Содержание программы 15-18+лет'!$M$28</c:f>
              <c:strCache>
                <c:ptCount val="1"/>
                <c:pt idx="0">
                  <c:v>Присутствует</c:v>
                </c:pt>
              </c:strCache>
            </c:strRef>
          </c:tx>
          <c:spPr>
            <a:solidFill>
              <a:srgbClr val="19B961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A70-1D42-A461-535CCF3888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70-1D42-A461-535CCF3888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70-1D42-A461-535CCF3888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70-1D42-A461-535CCF3888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A70-1D42-A461-535CCF3888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A70-1D42-A461-535CCF3888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A70-1D42-A461-535CCF3888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A70-1D42-A461-535CCF3888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A70-1D42-A461-535CCF3888F9}"/>
              </c:ext>
            </c:extLst>
          </c:dPt>
          <c:cat>
            <c:strRef>
              <c:f>'Содержание программы 15-18+лет'!$L$29:$L$37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15-18+лет'!$M$29:$M$37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8A-48E3-AF6C-9E74CC633F72}"/>
            </c:ext>
          </c:extLst>
        </c:ser>
        <c:ser>
          <c:idx val="1"/>
          <c:order val="1"/>
          <c:tx>
            <c:strRef>
              <c:f>'Содержание программы 15-18+лет'!$N$28</c:f>
              <c:strCache>
                <c:ptCount val="1"/>
                <c:pt idx="0">
                  <c:v>Присутствует в некоторой степени</c:v>
                </c:pt>
              </c:strCache>
            </c:strRef>
          </c:tx>
          <c:spPr>
            <a:solidFill>
              <a:srgbClr val="FFB400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A70-1D42-A461-535CCF3888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A70-1D42-A461-535CCF3888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A70-1D42-A461-535CCF3888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FA70-1D42-A461-535CCF3888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FA70-1D42-A461-535CCF3888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FA70-1D42-A461-535CCF3888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FA70-1D42-A461-535CCF3888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FA70-1D42-A461-535CCF3888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FA70-1D42-A461-535CCF3888F9}"/>
              </c:ext>
            </c:extLst>
          </c:dPt>
          <c:cat>
            <c:strRef>
              <c:f>'Содержание программы 15-18+лет'!$L$29:$L$37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15-18+лет'!$N$29:$N$37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8A-48E3-AF6C-9E74CC633F72}"/>
            </c:ext>
          </c:extLst>
        </c:ser>
        <c:ser>
          <c:idx val="2"/>
          <c:order val="2"/>
          <c:tx>
            <c:strRef>
              <c:f>'Содержание программы 15-18+лет'!$O$28</c:f>
              <c:strCache>
                <c:ptCount val="1"/>
                <c:pt idx="0">
                  <c:v>Отсутствует</c:v>
                </c:pt>
              </c:strCache>
            </c:strRef>
          </c:tx>
          <c:spPr>
            <a:solidFill>
              <a:srgbClr val="F0343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FA70-1D42-A461-535CCF3888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FA70-1D42-A461-535CCF3888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FA70-1D42-A461-535CCF3888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FA70-1D42-A461-535CCF3888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FA70-1D42-A461-535CCF3888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FA70-1D42-A461-535CCF3888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FA70-1D42-A461-535CCF3888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FA70-1D42-A461-535CCF3888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FA70-1D42-A461-535CCF3888F9}"/>
              </c:ext>
            </c:extLst>
          </c:dPt>
          <c:cat>
            <c:strRef>
              <c:f>'Содержание программы 15-18+лет'!$L$29:$L$37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15-18+лет'!$O$29:$O$37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8A-48E3-AF6C-9E74CC633F72}"/>
            </c:ext>
          </c:extLst>
        </c:ser>
        <c:ser>
          <c:idx val="3"/>
          <c:order val="3"/>
          <c:tx>
            <c:strRef>
              <c:f>'Содержание программы 15-18+лет'!$P$28</c:f>
              <c:strCache>
                <c:ptCount val="1"/>
                <c:pt idx="0">
                  <c:v>Неприменимо</c:v>
                </c:pt>
              </c:strCache>
            </c:strRef>
          </c:tx>
          <c:spPr>
            <a:solidFill>
              <a:schemeClr val="accent4"/>
            </a:solidFill>
            <a:ln w="6350"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FA70-1D42-A461-535CCF3888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FA70-1D42-A461-535CCF3888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FA70-1D42-A461-535CCF3888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D-FA70-1D42-A461-535CCF3888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F-FA70-1D42-A461-535CCF3888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1-FA70-1D42-A461-535CCF3888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3-FA70-1D42-A461-535CCF3888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5-FA70-1D42-A461-535CCF3888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7-FA70-1D42-A461-535CCF3888F9}"/>
              </c:ext>
            </c:extLst>
          </c:dPt>
          <c:cat>
            <c:strRef>
              <c:f>'Содержание программы 15-18+лет'!$L$29:$L$37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15-18+лет'!$P$29:$P$37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8A-48E3-AF6C-9E74CC633F72}"/>
            </c:ext>
          </c:extLst>
        </c:ser>
        <c:ser>
          <c:idx val="4"/>
          <c:order val="4"/>
          <c:tx>
            <c:strRef>
              <c:f>'Содержание программы 15-18+лет'!$Q$28</c:f>
              <c:strCache>
                <c:ptCount val="1"/>
                <c:pt idx="0">
                  <c:v>Нет ответа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6350">
              <a:noFill/>
            </a:ln>
            <a:effectLst>
              <a:softEdge rad="12700"/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8-FA70-1D42-A461-535CCF3888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9-FA70-1D42-A461-535CCF3888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A-FA70-1D42-A461-535CCF3888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B-FA70-1D42-A461-535CCF3888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C-FA70-1D42-A461-535CCF3888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D-FA70-1D42-A461-535CCF3888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E-FA70-1D42-A461-535CCF3888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F-FA70-1D42-A461-535CCF3888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0-FA70-1D42-A461-535CCF3888F9}"/>
              </c:ext>
            </c:extLst>
          </c:dPt>
          <c:cat>
            <c:strRef>
              <c:f>'Содержание программы 15-18+лет'!$L$29:$L$37</c:f>
              <c:strCache>
                <c:ptCount val="9"/>
                <c:pt idx="0">
                  <c:v>Отношения</c:v>
                </c:pt>
                <c:pt idx="1">
                  <c:v>Ценности, права, культура</c:v>
                </c:pt>
                <c:pt idx="2">
                  <c:v>Понимание гендерной проблематики</c:v>
                </c:pt>
                <c:pt idx="3">
                  <c:v>Насилие и забота о безопасности</c:v>
                </c:pt>
                <c:pt idx="4">
                  <c:v>Навыки, необходимые для здоровья</c:v>
                </c:pt>
                <c:pt idx="5">
                  <c:v>Организм и развитие человека</c:v>
                </c:pt>
                <c:pt idx="6">
                  <c:v>Сексуальность и сексуальное поведение</c:v>
                </c:pt>
                <c:pt idx="7">
                  <c:v>Сексуальное и репродуктивное здоровье</c:v>
                </c:pt>
                <c:pt idx="8">
                  <c:v>Всего</c:v>
                </c:pt>
              </c:strCache>
            </c:strRef>
          </c:cat>
          <c:val>
            <c:numRef>
              <c:f>'Содержание программы 15-18+лет'!$Q$29:$Q$37</c:f>
              <c:numCache>
                <c:formatCode>General</c:formatCode>
                <c:ptCount val="9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5</c:v>
                </c:pt>
                <c:pt idx="7">
                  <c:v>11</c:v>
                </c:pt>
                <c:pt idx="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8A-48E3-AF6C-9E74CC633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40691559"/>
        <c:axId val="1863004342"/>
      </c:barChart>
      <c:catAx>
        <c:axId val="540691559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004342"/>
        <c:crosses val="autoZero"/>
        <c:auto val="1"/>
        <c:lblAlgn val="ctr"/>
        <c:lblOffset val="100"/>
        <c:noMultiLvlLbl val="0"/>
      </c:catAx>
      <c:valAx>
        <c:axId val="18630043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>
              <a:noFill/>
            </a:ln>
          </c:spPr>
        </c:minorGridlines>
        <c:numFmt formatCode="0%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12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691559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12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>
      <a:solidFill>
        <a:srgbClr val="C00000"/>
      </a:solidFill>
      <a:round/>
    </a:ln>
    <a:effectLst>
      <a:softEdge rad="0"/>
    </a:effectLst>
  </c:spPr>
  <c:txPr>
    <a:bodyPr rot="0" vert="horz"/>
    <a:lstStyle/>
    <a:p>
      <a:pPr>
        <a:defRPr lang="en-US" sz="1200" u="none" baseline="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13" Type="http://schemas.openxmlformats.org/officeDocument/2006/relationships/image" Target="../media/image26.emf"/><Relationship Id="rId18" Type="http://schemas.openxmlformats.org/officeDocument/2006/relationships/image" Target="../media/image31.emf"/><Relationship Id="rId26" Type="http://schemas.openxmlformats.org/officeDocument/2006/relationships/image" Target="../media/image39.emf"/><Relationship Id="rId39" Type="http://schemas.openxmlformats.org/officeDocument/2006/relationships/image" Target="../media/image52.emf"/><Relationship Id="rId3" Type="http://schemas.openxmlformats.org/officeDocument/2006/relationships/image" Target="../media/image16.emf"/><Relationship Id="rId21" Type="http://schemas.openxmlformats.org/officeDocument/2006/relationships/image" Target="../media/image34.emf"/><Relationship Id="rId34" Type="http://schemas.openxmlformats.org/officeDocument/2006/relationships/image" Target="../media/image47.emf"/><Relationship Id="rId42" Type="http://schemas.openxmlformats.org/officeDocument/2006/relationships/image" Target="../media/image55.emf"/><Relationship Id="rId7" Type="http://schemas.openxmlformats.org/officeDocument/2006/relationships/image" Target="../media/image20.emf"/><Relationship Id="rId12" Type="http://schemas.openxmlformats.org/officeDocument/2006/relationships/image" Target="../media/image25.emf"/><Relationship Id="rId17" Type="http://schemas.openxmlformats.org/officeDocument/2006/relationships/image" Target="../media/image30.emf"/><Relationship Id="rId25" Type="http://schemas.openxmlformats.org/officeDocument/2006/relationships/image" Target="../media/image38.emf"/><Relationship Id="rId33" Type="http://schemas.openxmlformats.org/officeDocument/2006/relationships/image" Target="../media/image46.emf"/><Relationship Id="rId38" Type="http://schemas.openxmlformats.org/officeDocument/2006/relationships/image" Target="../media/image51.emf"/><Relationship Id="rId2" Type="http://schemas.openxmlformats.org/officeDocument/2006/relationships/image" Target="../media/image15.emf"/><Relationship Id="rId16" Type="http://schemas.openxmlformats.org/officeDocument/2006/relationships/image" Target="../media/image29.emf"/><Relationship Id="rId20" Type="http://schemas.openxmlformats.org/officeDocument/2006/relationships/image" Target="../media/image33.emf"/><Relationship Id="rId29" Type="http://schemas.openxmlformats.org/officeDocument/2006/relationships/image" Target="../media/image42.emf"/><Relationship Id="rId41" Type="http://schemas.openxmlformats.org/officeDocument/2006/relationships/image" Target="../media/image54.emf"/><Relationship Id="rId1" Type="http://schemas.openxmlformats.org/officeDocument/2006/relationships/chart" Target="../charts/chart11.xml"/><Relationship Id="rId6" Type="http://schemas.openxmlformats.org/officeDocument/2006/relationships/image" Target="../media/image19.emf"/><Relationship Id="rId11" Type="http://schemas.openxmlformats.org/officeDocument/2006/relationships/image" Target="../media/image24.emf"/><Relationship Id="rId24" Type="http://schemas.openxmlformats.org/officeDocument/2006/relationships/image" Target="../media/image37.emf"/><Relationship Id="rId32" Type="http://schemas.openxmlformats.org/officeDocument/2006/relationships/image" Target="../media/image45.emf"/><Relationship Id="rId37" Type="http://schemas.openxmlformats.org/officeDocument/2006/relationships/image" Target="../media/image50.emf"/><Relationship Id="rId40" Type="http://schemas.openxmlformats.org/officeDocument/2006/relationships/image" Target="../media/image53.emf"/><Relationship Id="rId5" Type="http://schemas.openxmlformats.org/officeDocument/2006/relationships/image" Target="../media/image18.emf"/><Relationship Id="rId15" Type="http://schemas.openxmlformats.org/officeDocument/2006/relationships/image" Target="../media/image28.emf"/><Relationship Id="rId23" Type="http://schemas.openxmlformats.org/officeDocument/2006/relationships/image" Target="../media/image36.emf"/><Relationship Id="rId28" Type="http://schemas.openxmlformats.org/officeDocument/2006/relationships/image" Target="../media/image41.emf"/><Relationship Id="rId36" Type="http://schemas.openxmlformats.org/officeDocument/2006/relationships/image" Target="../media/image49.emf"/><Relationship Id="rId10" Type="http://schemas.openxmlformats.org/officeDocument/2006/relationships/image" Target="../media/image23.emf"/><Relationship Id="rId19" Type="http://schemas.openxmlformats.org/officeDocument/2006/relationships/image" Target="../media/image32.emf"/><Relationship Id="rId31" Type="http://schemas.openxmlformats.org/officeDocument/2006/relationships/image" Target="../media/image44.emf"/><Relationship Id="rId4" Type="http://schemas.openxmlformats.org/officeDocument/2006/relationships/image" Target="../media/image17.emf"/><Relationship Id="rId9" Type="http://schemas.openxmlformats.org/officeDocument/2006/relationships/image" Target="../media/image22.emf"/><Relationship Id="rId14" Type="http://schemas.openxmlformats.org/officeDocument/2006/relationships/image" Target="../media/image27.emf"/><Relationship Id="rId22" Type="http://schemas.openxmlformats.org/officeDocument/2006/relationships/image" Target="../media/image35.emf"/><Relationship Id="rId27" Type="http://schemas.openxmlformats.org/officeDocument/2006/relationships/image" Target="../media/image40.emf"/><Relationship Id="rId30" Type="http://schemas.openxmlformats.org/officeDocument/2006/relationships/image" Target="../media/image43.emf"/><Relationship Id="rId35" Type="http://schemas.openxmlformats.org/officeDocument/2006/relationships/image" Target="../media/image48.emf"/><Relationship Id="rId43" Type="http://schemas.openxmlformats.org/officeDocument/2006/relationships/image" Target="../media/image5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20484</xdr:colOff>
      <xdr:row>1</xdr:row>
      <xdr:rowOff>20483</xdr:rowOff>
    </xdr:from>
    <xdr:to>
      <xdr:col>2</xdr:col>
      <xdr:colOff>84558</xdr:colOff>
      <xdr:row>5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36" t="18444"/>
        <a:stretch>
          <a:fillRect/>
        </a:stretch>
      </xdr:blipFill>
      <xdr:spPr>
        <a:xfrm>
          <a:off x="514350" y="171450"/>
          <a:ext cx="2124075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11546</xdr:colOff>
      <xdr:row>3</xdr:row>
      <xdr:rowOff>19051</xdr:rowOff>
    </xdr:from>
    <xdr:to>
      <xdr:col>4</xdr:col>
      <xdr:colOff>0</xdr:colOff>
      <xdr:row>16</xdr:row>
      <xdr:rowOff>24954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18986"/>
        <a:stretch>
          <a:fillRect/>
        </a:stretch>
      </xdr:blipFill>
      <xdr:spPr>
        <a:xfrm>
          <a:off x="525896" y="1362076"/>
          <a:ext cx="10361179" cy="51970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199719</xdr:rowOff>
    </xdr:from>
    <xdr:to>
      <xdr:col>1</xdr:col>
      <xdr:colOff>194595</xdr:colOff>
      <xdr:row>15</xdr:row>
      <xdr:rowOff>2350525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 rot="16200000">
          <a:off x="495300" y="3819525"/>
          <a:ext cx="190500" cy="21526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fr-FR" sz="1000" b="1" i="0" u="none" baseline="0">
              <a:solidFill>
                <a:srgbClr val="FFFFFF"/>
              </a:solidFill>
              <a:latin typeface="Calibri"/>
              <a:ea typeface="Calibri"/>
            </a:rPr>
            <a:t>© Rawpixel.com/Shutterstock.com</a:t>
          </a:r>
        </a:p>
      </xdr:txBody>
    </xdr:sp>
    <xdr:clientData/>
  </xdr:twoCellAnchor>
  <xdr:twoCellAnchor editAs="oneCell">
    <xdr:from>
      <xdr:col>3</xdr:col>
      <xdr:colOff>81937</xdr:colOff>
      <xdr:row>15</xdr:row>
      <xdr:rowOff>2775566</xdr:rowOff>
    </xdr:from>
    <xdr:to>
      <xdr:col>4</xdr:col>
      <xdr:colOff>4560</xdr:colOff>
      <xdr:row>18</xdr:row>
      <xdr:rowOff>145994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5" y="6391275"/>
          <a:ext cx="15240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</xdr:row>
      <xdr:rowOff>9525</xdr:rowOff>
    </xdr:from>
    <xdr:to>
      <xdr:col>2</xdr:col>
      <xdr:colOff>19050</xdr:colOff>
      <xdr:row>3</xdr:row>
      <xdr:rowOff>23576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4825" y="161925"/>
          <a:ext cx="2143125" cy="1204676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16</xdr:row>
      <xdr:rowOff>38102</xdr:rowOff>
    </xdr:from>
    <xdr:to>
      <xdr:col>3</xdr:col>
      <xdr:colOff>1630522</xdr:colOff>
      <xdr:row>18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0225" y="6572252"/>
          <a:ext cx="1449547" cy="5714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26</xdr:row>
      <xdr:rowOff>12700</xdr:rowOff>
    </xdr:from>
    <xdr:to>
      <xdr:col>2</xdr:col>
      <xdr:colOff>444500</xdr:colOff>
      <xdr:row>26</xdr:row>
      <xdr:rowOff>139700</xdr:rowOff>
    </xdr:to>
    <xdr:sp macro="" textlink="">
      <xdr:nvSpPr>
        <xdr:cNvPr id="23557" name="CheckBox1" hidden="1">
          <a:extLst>
            <a:ext uri="{63B3BB69-23CF-44E3-9099-C40C66FF867C}">
              <a14:compatExt xmlns:a14="http://schemas.microsoft.com/office/drawing/2010/main" spid="_x0000_s23557"/>
            </a:ext>
            <a:ext uri="{FF2B5EF4-FFF2-40B4-BE49-F238E27FC236}">
              <a16:creationId xmlns:a16="http://schemas.microsoft.com/office/drawing/2014/main" id="{00000000-0008-0000-0B00-000005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27</xdr:row>
      <xdr:rowOff>25400</xdr:rowOff>
    </xdr:from>
    <xdr:to>
      <xdr:col>2</xdr:col>
      <xdr:colOff>444500</xdr:colOff>
      <xdr:row>27</xdr:row>
      <xdr:rowOff>165100</xdr:rowOff>
    </xdr:to>
    <xdr:sp macro="" textlink="">
      <xdr:nvSpPr>
        <xdr:cNvPr id="23558" name="CheckBox2" hidden="1">
          <a:extLst>
            <a:ext uri="{63B3BB69-23CF-44E3-9099-C40C66FF867C}">
              <a14:compatExt xmlns:a14="http://schemas.microsoft.com/office/drawing/2010/main" spid="_x0000_s23558"/>
            </a:ext>
            <a:ext uri="{FF2B5EF4-FFF2-40B4-BE49-F238E27FC236}">
              <a16:creationId xmlns:a16="http://schemas.microsoft.com/office/drawing/2014/main" id="{00000000-0008-0000-0B00-000006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28</xdr:row>
      <xdr:rowOff>12700</xdr:rowOff>
    </xdr:from>
    <xdr:to>
      <xdr:col>2</xdr:col>
      <xdr:colOff>444500</xdr:colOff>
      <xdr:row>28</xdr:row>
      <xdr:rowOff>139700</xdr:rowOff>
    </xdr:to>
    <xdr:sp macro="" textlink="">
      <xdr:nvSpPr>
        <xdr:cNvPr id="23559" name="CheckBox3" hidden="1">
          <a:extLst>
            <a:ext uri="{63B3BB69-23CF-44E3-9099-C40C66FF867C}">
              <a14:compatExt xmlns:a14="http://schemas.microsoft.com/office/drawing/2010/main" spid="_x0000_s23559"/>
            </a:ext>
            <a:ext uri="{FF2B5EF4-FFF2-40B4-BE49-F238E27FC236}">
              <a16:creationId xmlns:a16="http://schemas.microsoft.com/office/drawing/2014/main" id="{00000000-0008-0000-0B00-000007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28</xdr:row>
      <xdr:rowOff>25400</xdr:rowOff>
    </xdr:from>
    <xdr:to>
      <xdr:col>2</xdr:col>
      <xdr:colOff>444500</xdr:colOff>
      <xdr:row>28</xdr:row>
      <xdr:rowOff>165100</xdr:rowOff>
    </xdr:to>
    <xdr:sp macro="" textlink="">
      <xdr:nvSpPr>
        <xdr:cNvPr id="23560" name="CheckBox4" hidden="1">
          <a:extLst>
            <a:ext uri="{63B3BB69-23CF-44E3-9099-C40C66FF867C}">
              <a14:compatExt xmlns:a14="http://schemas.microsoft.com/office/drawing/2010/main" spid="_x0000_s23560"/>
            </a:ext>
            <a:ext uri="{FF2B5EF4-FFF2-40B4-BE49-F238E27FC236}">
              <a16:creationId xmlns:a16="http://schemas.microsoft.com/office/drawing/2014/main" id="{00000000-0008-0000-0B00-000008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29</xdr:row>
      <xdr:rowOff>12700</xdr:rowOff>
    </xdr:from>
    <xdr:to>
      <xdr:col>2</xdr:col>
      <xdr:colOff>444500</xdr:colOff>
      <xdr:row>29</xdr:row>
      <xdr:rowOff>139700</xdr:rowOff>
    </xdr:to>
    <xdr:sp macro="" textlink="">
      <xdr:nvSpPr>
        <xdr:cNvPr id="23561" name="CheckBox5" hidden="1">
          <a:extLst>
            <a:ext uri="{63B3BB69-23CF-44E3-9099-C40C66FF867C}">
              <a14:compatExt xmlns:a14="http://schemas.microsoft.com/office/drawing/2010/main" spid="_x0000_s23561"/>
            </a:ext>
            <a:ext uri="{FF2B5EF4-FFF2-40B4-BE49-F238E27FC236}">
              <a16:creationId xmlns:a16="http://schemas.microsoft.com/office/drawing/2014/main" id="{00000000-0008-0000-0B00-000009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29</xdr:row>
      <xdr:rowOff>25400</xdr:rowOff>
    </xdr:from>
    <xdr:to>
      <xdr:col>2</xdr:col>
      <xdr:colOff>444500</xdr:colOff>
      <xdr:row>29</xdr:row>
      <xdr:rowOff>165100</xdr:rowOff>
    </xdr:to>
    <xdr:sp macro="" textlink="">
      <xdr:nvSpPr>
        <xdr:cNvPr id="23562" name="CheckBox6" hidden="1">
          <a:extLst>
            <a:ext uri="{63B3BB69-23CF-44E3-9099-C40C66FF867C}">
              <a14:compatExt xmlns:a14="http://schemas.microsoft.com/office/drawing/2010/main" spid="_x0000_s23562"/>
            </a:ext>
            <a:ext uri="{FF2B5EF4-FFF2-40B4-BE49-F238E27FC236}">
              <a16:creationId xmlns:a16="http://schemas.microsoft.com/office/drawing/2014/main" id="{00000000-0008-0000-0B00-00000A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30</xdr:row>
      <xdr:rowOff>12700</xdr:rowOff>
    </xdr:from>
    <xdr:to>
      <xdr:col>2</xdr:col>
      <xdr:colOff>444500</xdr:colOff>
      <xdr:row>30</xdr:row>
      <xdr:rowOff>139700</xdr:rowOff>
    </xdr:to>
    <xdr:sp macro="" textlink="">
      <xdr:nvSpPr>
        <xdr:cNvPr id="23563" name="CheckBox7" hidden="1">
          <a:extLst>
            <a:ext uri="{63B3BB69-23CF-44E3-9099-C40C66FF867C}">
              <a14:compatExt xmlns:a14="http://schemas.microsoft.com/office/drawing/2010/main" spid="_x0000_s23563"/>
            </a:ext>
            <a:ext uri="{FF2B5EF4-FFF2-40B4-BE49-F238E27FC236}">
              <a16:creationId xmlns:a16="http://schemas.microsoft.com/office/drawing/2014/main" id="{00000000-0008-0000-0B00-00000B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30</xdr:row>
      <xdr:rowOff>25400</xdr:rowOff>
    </xdr:from>
    <xdr:to>
      <xdr:col>2</xdr:col>
      <xdr:colOff>444500</xdr:colOff>
      <xdr:row>30</xdr:row>
      <xdr:rowOff>165100</xdr:rowOff>
    </xdr:to>
    <xdr:sp macro="" textlink="">
      <xdr:nvSpPr>
        <xdr:cNvPr id="23564" name="CheckBox8" hidden="1">
          <a:extLst>
            <a:ext uri="{63B3BB69-23CF-44E3-9099-C40C66FF867C}">
              <a14:compatExt xmlns:a14="http://schemas.microsoft.com/office/drawing/2010/main" spid="_x0000_s23564"/>
            </a:ext>
            <a:ext uri="{FF2B5EF4-FFF2-40B4-BE49-F238E27FC236}">
              <a16:creationId xmlns:a16="http://schemas.microsoft.com/office/drawing/2014/main" id="{00000000-0008-0000-0B00-00000C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30</xdr:row>
      <xdr:rowOff>25400</xdr:rowOff>
    </xdr:from>
    <xdr:to>
      <xdr:col>2</xdr:col>
      <xdr:colOff>444500</xdr:colOff>
      <xdr:row>30</xdr:row>
      <xdr:rowOff>165100</xdr:rowOff>
    </xdr:to>
    <xdr:sp macro="" textlink="">
      <xdr:nvSpPr>
        <xdr:cNvPr id="23565" name="CheckBox9" hidden="1">
          <a:extLst>
            <a:ext uri="{63B3BB69-23CF-44E3-9099-C40C66FF867C}">
              <a14:compatExt xmlns:a14="http://schemas.microsoft.com/office/drawing/2010/main" spid="_x0000_s23565"/>
            </a:ext>
            <a:ext uri="{FF2B5EF4-FFF2-40B4-BE49-F238E27FC236}">
              <a16:creationId xmlns:a16="http://schemas.microsoft.com/office/drawing/2014/main" id="{00000000-0008-0000-0B00-00000D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31</xdr:row>
      <xdr:rowOff>12700</xdr:rowOff>
    </xdr:from>
    <xdr:to>
      <xdr:col>2</xdr:col>
      <xdr:colOff>444500</xdr:colOff>
      <xdr:row>31</xdr:row>
      <xdr:rowOff>139700</xdr:rowOff>
    </xdr:to>
    <xdr:sp macro="" textlink="">
      <xdr:nvSpPr>
        <xdr:cNvPr id="23566" name="CheckBox10" hidden="1">
          <a:extLst>
            <a:ext uri="{63B3BB69-23CF-44E3-9099-C40C66FF867C}">
              <a14:compatExt xmlns:a14="http://schemas.microsoft.com/office/drawing/2010/main" spid="_x0000_s23566"/>
            </a:ext>
            <a:ext uri="{FF2B5EF4-FFF2-40B4-BE49-F238E27FC236}">
              <a16:creationId xmlns:a16="http://schemas.microsoft.com/office/drawing/2014/main" id="{00000000-0008-0000-0B00-00000E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31</xdr:row>
      <xdr:rowOff>25400</xdr:rowOff>
    </xdr:from>
    <xdr:to>
      <xdr:col>2</xdr:col>
      <xdr:colOff>444500</xdr:colOff>
      <xdr:row>31</xdr:row>
      <xdr:rowOff>165100</xdr:rowOff>
    </xdr:to>
    <xdr:sp macro="" textlink="">
      <xdr:nvSpPr>
        <xdr:cNvPr id="23567" name="CheckBox11" hidden="1">
          <a:extLst>
            <a:ext uri="{63B3BB69-23CF-44E3-9099-C40C66FF867C}">
              <a14:compatExt xmlns:a14="http://schemas.microsoft.com/office/drawing/2010/main" spid="_x0000_s23567"/>
            </a:ext>
            <a:ext uri="{FF2B5EF4-FFF2-40B4-BE49-F238E27FC236}">
              <a16:creationId xmlns:a16="http://schemas.microsoft.com/office/drawing/2014/main" id="{00000000-0008-0000-0B00-00000F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31</xdr:row>
      <xdr:rowOff>25400</xdr:rowOff>
    </xdr:from>
    <xdr:to>
      <xdr:col>2</xdr:col>
      <xdr:colOff>444500</xdr:colOff>
      <xdr:row>31</xdr:row>
      <xdr:rowOff>165100</xdr:rowOff>
    </xdr:to>
    <xdr:sp macro="" textlink="">
      <xdr:nvSpPr>
        <xdr:cNvPr id="23568" name="CheckBox12" hidden="1">
          <a:extLst>
            <a:ext uri="{63B3BB69-23CF-44E3-9099-C40C66FF867C}">
              <a14:compatExt xmlns:a14="http://schemas.microsoft.com/office/drawing/2010/main" spid="_x0000_s23568"/>
            </a:ext>
            <a:ext uri="{FF2B5EF4-FFF2-40B4-BE49-F238E27FC236}">
              <a16:creationId xmlns:a16="http://schemas.microsoft.com/office/drawing/2014/main" id="{00000000-0008-0000-0B00-000010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32</xdr:row>
      <xdr:rowOff>12700</xdr:rowOff>
    </xdr:from>
    <xdr:to>
      <xdr:col>2</xdr:col>
      <xdr:colOff>444500</xdr:colOff>
      <xdr:row>32</xdr:row>
      <xdr:rowOff>139700</xdr:rowOff>
    </xdr:to>
    <xdr:sp macro="" textlink="">
      <xdr:nvSpPr>
        <xdr:cNvPr id="23569" name="CheckBox13" hidden="1">
          <a:extLst>
            <a:ext uri="{63B3BB69-23CF-44E3-9099-C40C66FF867C}">
              <a14:compatExt xmlns:a14="http://schemas.microsoft.com/office/drawing/2010/main" spid="_x0000_s23569"/>
            </a:ext>
            <a:ext uri="{FF2B5EF4-FFF2-40B4-BE49-F238E27FC236}">
              <a16:creationId xmlns:a16="http://schemas.microsoft.com/office/drawing/2014/main" id="{00000000-0008-0000-0B00-000011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32</xdr:row>
      <xdr:rowOff>25400</xdr:rowOff>
    </xdr:from>
    <xdr:to>
      <xdr:col>2</xdr:col>
      <xdr:colOff>444500</xdr:colOff>
      <xdr:row>32</xdr:row>
      <xdr:rowOff>165100</xdr:rowOff>
    </xdr:to>
    <xdr:sp macro="" textlink="">
      <xdr:nvSpPr>
        <xdr:cNvPr id="23570" name="CheckBox14" hidden="1">
          <a:extLst>
            <a:ext uri="{63B3BB69-23CF-44E3-9099-C40C66FF867C}">
              <a14:compatExt xmlns:a14="http://schemas.microsoft.com/office/drawing/2010/main" spid="_x0000_s23570"/>
            </a:ext>
            <a:ext uri="{FF2B5EF4-FFF2-40B4-BE49-F238E27FC236}">
              <a16:creationId xmlns:a16="http://schemas.microsoft.com/office/drawing/2014/main" id="{00000000-0008-0000-0B00-000012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32</xdr:row>
      <xdr:rowOff>25400</xdr:rowOff>
    </xdr:from>
    <xdr:to>
      <xdr:col>2</xdr:col>
      <xdr:colOff>444500</xdr:colOff>
      <xdr:row>32</xdr:row>
      <xdr:rowOff>165100</xdr:rowOff>
    </xdr:to>
    <xdr:sp macro="" textlink="">
      <xdr:nvSpPr>
        <xdr:cNvPr id="23571" name="CheckBox15" hidden="1">
          <a:extLst>
            <a:ext uri="{63B3BB69-23CF-44E3-9099-C40C66FF867C}">
              <a14:compatExt xmlns:a14="http://schemas.microsoft.com/office/drawing/2010/main" spid="_x0000_s23571"/>
            </a:ext>
            <a:ext uri="{FF2B5EF4-FFF2-40B4-BE49-F238E27FC236}">
              <a16:creationId xmlns:a16="http://schemas.microsoft.com/office/drawing/2014/main" id="{00000000-0008-0000-0B00-000013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33</xdr:row>
      <xdr:rowOff>12700</xdr:rowOff>
    </xdr:from>
    <xdr:to>
      <xdr:col>2</xdr:col>
      <xdr:colOff>444500</xdr:colOff>
      <xdr:row>33</xdr:row>
      <xdr:rowOff>139700</xdr:rowOff>
    </xdr:to>
    <xdr:sp macro="" textlink="">
      <xdr:nvSpPr>
        <xdr:cNvPr id="23572" name="CheckBox16" hidden="1">
          <a:extLst>
            <a:ext uri="{63B3BB69-23CF-44E3-9099-C40C66FF867C}">
              <a14:compatExt xmlns:a14="http://schemas.microsoft.com/office/drawing/2010/main" spid="_x0000_s23572"/>
            </a:ext>
            <a:ext uri="{FF2B5EF4-FFF2-40B4-BE49-F238E27FC236}">
              <a16:creationId xmlns:a16="http://schemas.microsoft.com/office/drawing/2014/main" id="{00000000-0008-0000-0B00-000014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33</xdr:row>
      <xdr:rowOff>25400</xdr:rowOff>
    </xdr:from>
    <xdr:to>
      <xdr:col>2</xdr:col>
      <xdr:colOff>444500</xdr:colOff>
      <xdr:row>33</xdr:row>
      <xdr:rowOff>165100</xdr:rowOff>
    </xdr:to>
    <xdr:sp macro="" textlink="">
      <xdr:nvSpPr>
        <xdr:cNvPr id="23573" name="CheckBox17" hidden="1">
          <a:extLst>
            <a:ext uri="{63B3BB69-23CF-44E3-9099-C40C66FF867C}">
              <a14:compatExt xmlns:a14="http://schemas.microsoft.com/office/drawing/2010/main" spid="_x0000_s23573"/>
            </a:ext>
            <a:ext uri="{FF2B5EF4-FFF2-40B4-BE49-F238E27FC236}">
              <a16:creationId xmlns:a16="http://schemas.microsoft.com/office/drawing/2014/main" id="{00000000-0008-0000-0B00-000015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33</xdr:row>
      <xdr:rowOff>25400</xdr:rowOff>
    </xdr:from>
    <xdr:to>
      <xdr:col>2</xdr:col>
      <xdr:colOff>444500</xdr:colOff>
      <xdr:row>33</xdr:row>
      <xdr:rowOff>165100</xdr:rowOff>
    </xdr:to>
    <xdr:sp macro="" textlink="">
      <xdr:nvSpPr>
        <xdr:cNvPr id="23574" name="CheckBox18" hidden="1">
          <a:extLst>
            <a:ext uri="{63B3BB69-23CF-44E3-9099-C40C66FF867C}">
              <a14:compatExt xmlns:a14="http://schemas.microsoft.com/office/drawing/2010/main" spid="_x0000_s23574"/>
            </a:ext>
            <a:ext uri="{FF2B5EF4-FFF2-40B4-BE49-F238E27FC236}">
              <a16:creationId xmlns:a16="http://schemas.microsoft.com/office/drawing/2014/main" id="{00000000-0008-0000-0B00-000016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26</xdr:row>
      <xdr:rowOff>12700</xdr:rowOff>
    </xdr:from>
    <xdr:to>
      <xdr:col>3</xdr:col>
      <xdr:colOff>444500</xdr:colOff>
      <xdr:row>26</xdr:row>
      <xdr:rowOff>139700</xdr:rowOff>
    </xdr:to>
    <xdr:sp macro="" textlink="">
      <xdr:nvSpPr>
        <xdr:cNvPr id="23578" name="CheckBox22" hidden="1">
          <a:extLst>
            <a:ext uri="{63B3BB69-23CF-44E3-9099-C40C66FF867C}">
              <a14:compatExt xmlns:a14="http://schemas.microsoft.com/office/drawing/2010/main" spid="_x0000_s23578"/>
            </a:ext>
            <a:ext uri="{FF2B5EF4-FFF2-40B4-BE49-F238E27FC236}">
              <a16:creationId xmlns:a16="http://schemas.microsoft.com/office/drawing/2014/main" id="{00000000-0008-0000-0B00-00001A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26</xdr:row>
      <xdr:rowOff>25400</xdr:rowOff>
    </xdr:from>
    <xdr:to>
      <xdr:col>3</xdr:col>
      <xdr:colOff>444500</xdr:colOff>
      <xdr:row>26</xdr:row>
      <xdr:rowOff>165100</xdr:rowOff>
    </xdr:to>
    <xdr:sp macro="" textlink="">
      <xdr:nvSpPr>
        <xdr:cNvPr id="23579" name="CheckBox23" hidden="1">
          <a:extLst>
            <a:ext uri="{63B3BB69-23CF-44E3-9099-C40C66FF867C}">
              <a14:compatExt xmlns:a14="http://schemas.microsoft.com/office/drawing/2010/main" spid="_x0000_s23579"/>
            </a:ext>
            <a:ext uri="{FF2B5EF4-FFF2-40B4-BE49-F238E27FC236}">
              <a16:creationId xmlns:a16="http://schemas.microsoft.com/office/drawing/2014/main" id="{00000000-0008-0000-0B00-00001B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26</xdr:row>
      <xdr:rowOff>25400</xdr:rowOff>
    </xdr:from>
    <xdr:to>
      <xdr:col>3</xdr:col>
      <xdr:colOff>444500</xdr:colOff>
      <xdr:row>26</xdr:row>
      <xdr:rowOff>165100</xdr:rowOff>
    </xdr:to>
    <xdr:sp macro="" textlink="">
      <xdr:nvSpPr>
        <xdr:cNvPr id="23580" name="CheckBox24" hidden="1">
          <a:extLst>
            <a:ext uri="{63B3BB69-23CF-44E3-9099-C40C66FF867C}">
              <a14:compatExt xmlns:a14="http://schemas.microsoft.com/office/drawing/2010/main" spid="_x0000_s23580"/>
            </a:ext>
            <a:ext uri="{FF2B5EF4-FFF2-40B4-BE49-F238E27FC236}">
              <a16:creationId xmlns:a16="http://schemas.microsoft.com/office/drawing/2014/main" id="{00000000-0008-0000-0B00-00001C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27</xdr:row>
      <xdr:rowOff>12700</xdr:rowOff>
    </xdr:from>
    <xdr:to>
      <xdr:col>3</xdr:col>
      <xdr:colOff>444500</xdr:colOff>
      <xdr:row>27</xdr:row>
      <xdr:rowOff>139700</xdr:rowOff>
    </xdr:to>
    <xdr:sp macro="" textlink="">
      <xdr:nvSpPr>
        <xdr:cNvPr id="23581" name="CheckBox25" hidden="1">
          <a:extLst>
            <a:ext uri="{63B3BB69-23CF-44E3-9099-C40C66FF867C}">
              <a14:compatExt xmlns:a14="http://schemas.microsoft.com/office/drawing/2010/main" spid="_x0000_s23581"/>
            </a:ext>
            <a:ext uri="{FF2B5EF4-FFF2-40B4-BE49-F238E27FC236}">
              <a16:creationId xmlns:a16="http://schemas.microsoft.com/office/drawing/2014/main" id="{00000000-0008-0000-0B00-00001D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27</xdr:row>
      <xdr:rowOff>25400</xdr:rowOff>
    </xdr:from>
    <xdr:to>
      <xdr:col>3</xdr:col>
      <xdr:colOff>444500</xdr:colOff>
      <xdr:row>27</xdr:row>
      <xdr:rowOff>165100</xdr:rowOff>
    </xdr:to>
    <xdr:sp macro="" textlink="">
      <xdr:nvSpPr>
        <xdr:cNvPr id="23582" name="CheckBox26" hidden="1">
          <a:extLst>
            <a:ext uri="{63B3BB69-23CF-44E3-9099-C40C66FF867C}">
              <a14:compatExt xmlns:a14="http://schemas.microsoft.com/office/drawing/2010/main" spid="_x0000_s23582"/>
            </a:ext>
            <a:ext uri="{FF2B5EF4-FFF2-40B4-BE49-F238E27FC236}">
              <a16:creationId xmlns:a16="http://schemas.microsoft.com/office/drawing/2014/main" id="{00000000-0008-0000-0B00-00001E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27</xdr:row>
      <xdr:rowOff>25400</xdr:rowOff>
    </xdr:from>
    <xdr:to>
      <xdr:col>3</xdr:col>
      <xdr:colOff>444500</xdr:colOff>
      <xdr:row>27</xdr:row>
      <xdr:rowOff>165100</xdr:rowOff>
    </xdr:to>
    <xdr:sp macro="" textlink="">
      <xdr:nvSpPr>
        <xdr:cNvPr id="23583" name="CheckBox27" hidden="1">
          <a:extLst>
            <a:ext uri="{63B3BB69-23CF-44E3-9099-C40C66FF867C}">
              <a14:compatExt xmlns:a14="http://schemas.microsoft.com/office/drawing/2010/main" spid="_x0000_s23583"/>
            </a:ext>
            <a:ext uri="{FF2B5EF4-FFF2-40B4-BE49-F238E27FC236}">
              <a16:creationId xmlns:a16="http://schemas.microsoft.com/office/drawing/2014/main" id="{00000000-0008-0000-0B00-00001F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28</xdr:row>
      <xdr:rowOff>12700</xdr:rowOff>
    </xdr:from>
    <xdr:to>
      <xdr:col>3</xdr:col>
      <xdr:colOff>444500</xdr:colOff>
      <xdr:row>28</xdr:row>
      <xdr:rowOff>139700</xdr:rowOff>
    </xdr:to>
    <xdr:sp macro="" textlink="">
      <xdr:nvSpPr>
        <xdr:cNvPr id="23584" name="CheckBox28" hidden="1">
          <a:extLst>
            <a:ext uri="{63B3BB69-23CF-44E3-9099-C40C66FF867C}">
              <a14:compatExt xmlns:a14="http://schemas.microsoft.com/office/drawing/2010/main" spid="_x0000_s23584"/>
            </a:ext>
            <a:ext uri="{FF2B5EF4-FFF2-40B4-BE49-F238E27FC236}">
              <a16:creationId xmlns:a16="http://schemas.microsoft.com/office/drawing/2014/main" id="{00000000-0008-0000-0B00-000020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28</xdr:row>
      <xdr:rowOff>25400</xdr:rowOff>
    </xdr:from>
    <xdr:to>
      <xdr:col>3</xdr:col>
      <xdr:colOff>444500</xdr:colOff>
      <xdr:row>28</xdr:row>
      <xdr:rowOff>165100</xdr:rowOff>
    </xdr:to>
    <xdr:sp macro="" textlink="">
      <xdr:nvSpPr>
        <xdr:cNvPr id="23585" name="CheckBox29" hidden="1">
          <a:extLst>
            <a:ext uri="{63B3BB69-23CF-44E3-9099-C40C66FF867C}">
              <a14:compatExt xmlns:a14="http://schemas.microsoft.com/office/drawing/2010/main" spid="_x0000_s23585"/>
            </a:ext>
            <a:ext uri="{FF2B5EF4-FFF2-40B4-BE49-F238E27FC236}">
              <a16:creationId xmlns:a16="http://schemas.microsoft.com/office/drawing/2014/main" id="{00000000-0008-0000-0B00-000021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28</xdr:row>
      <xdr:rowOff>25400</xdr:rowOff>
    </xdr:from>
    <xdr:to>
      <xdr:col>3</xdr:col>
      <xdr:colOff>444500</xdr:colOff>
      <xdr:row>28</xdr:row>
      <xdr:rowOff>165100</xdr:rowOff>
    </xdr:to>
    <xdr:sp macro="" textlink="">
      <xdr:nvSpPr>
        <xdr:cNvPr id="23586" name="CheckBox30" hidden="1">
          <a:extLst>
            <a:ext uri="{63B3BB69-23CF-44E3-9099-C40C66FF867C}">
              <a14:compatExt xmlns:a14="http://schemas.microsoft.com/office/drawing/2010/main" spid="_x0000_s23586"/>
            </a:ext>
            <a:ext uri="{FF2B5EF4-FFF2-40B4-BE49-F238E27FC236}">
              <a16:creationId xmlns:a16="http://schemas.microsoft.com/office/drawing/2014/main" id="{00000000-0008-0000-0B00-000022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29</xdr:row>
      <xdr:rowOff>12700</xdr:rowOff>
    </xdr:from>
    <xdr:to>
      <xdr:col>3</xdr:col>
      <xdr:colOff>444500</xdr:colOff>
      <xdr:row>29</xdr:row>
      <xdr:rowOff>139700</xdr:rowOff>
    </xdr:to>
    <xdr:sp macro="" textlink="">
      <xdr:nvSpPr>
        <xdr:cNvPr id="23587" name="CheckBox31" hidden="1">
          <a:extLst>
            <a:ext uri="{63B3BB69-23CF-44E3-9099-C40C66FF867C}">
              <a14:compatExt xmlns:a14="http://schemas.microsoft.com/office/drawing/2010/main" spid="_x0000_s23587"/>
            </a:ext>
            <a:ext uri="{FF2B5EF4-FFF2-40B4-BE49-F238E27FC236}">
              <a16:creationId xmlns:a16="http://schemas.microsoft.com/office/drawing/2014/main" id="{00000000-0008-0000-0B00-000023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29</xdr:row>
      <xdr:rowOff>25400</xdr:rowOff>
    </xdr:from>
    <xdr:to>
      <xdr:col>3</xdr:col>
      <xdr:colOff>444500</xdr:colOff>
      <xdr:row>29</xdr:row>
      <xdr:rowOff>165100</xdr:rowOff>
    </xdr:to>
    <xdr:sp macro="" textlink="">
      <xdr:nvSpPr>
        <xdr:cNvPr id="23588" name="CheckBox32" hidden="1">
          <a:extLst>
            <a:ext uri="{63B3BB69-23CF-44E3-9099-C40C66FF867C}">
              <a14:compatExt xmlns:a14="http://schemas.microsoft.com/office/drawing/2010/main" spid="_x0000_s23588"/>
            </a:ext>
            <a:ext uri="{FF2B5EF4-FFF2-40B4-BE49-F238E27FC236}">
              <a16:creationId xmlns:a16="http://schemas.microsoft.com/office/drawing/2014/main" id="{00000000-0008-0000-0B00-000024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29</xdr:row>
      <xdr:rowOff>25400</xdr:rowOff>
    </xdr:from>
    <xdr:to>
      <xdr:col>3</xdr:col>
      <xdr:colOff>444500</xdr:colOff>
      <xdr:row>29</xdr:row>
      <xdr:rowOff>165100</xdr:rowOff>
    </xdr:to>
    <xdr:sp macro="" textlink="">
      <xdr:nvSpPr>
        <xdr:cNvPr id="23589" name="CheckBox33" hidden="1">
          <a:extLst>
            <a:ext uri="{63B3BB69-23CF-44E3-9099-C40C66FF867C}">
              <a14:compatExt xmlns:a14="http://schemas.microsoft.com/office/drawing/2010/main" spid="_x0000_s23589"/>
            </a:ext>
            <a:ext uri="{FF2B5EF4-FFF2-40B4-BE49-F238E27FC236}">
              <a16:creationId xmlns:a16="http://schemas.microsoft.com/office/drawing/2014/main" id="{00000000-0008-0000-0B00-000025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30</xdr:row>
      <xdr:rowOff>12700</xdr:rowOff>
    </xdr:from>
    <xdr:to>
      <xdr:col>3</xdr:col>
      <xdr:colOff>444500</xdr:colOff>
      <xdr:row>30</xdr:row>
      <xdr:rowOff>139700</xdr:rowOff>
    </xdr:to>
    <xdr:sp macro="" textlink="">
      <xdr:nvSpPr>
        <xdr:cNvPr id="23590" name="CheckBox34" hidden="1">
          <a:extLst>
            <a:ext uri="{63B3BB69-23CF-44E3-9099-C40C66FF867C}">
              <a14:compatExt xmlns:a14="http://schemas.microsoft.com/office/drawing/2010/main" spid="_x0000_s23590"/>
            </a:ext>
            <a:ext uri="{FF2B5EF4-FFF2-40B4-BE49-F238E27FC236}">
              <a16:creationId xmlns:a16="http://schemas.microsoft.com/office/drawing/2014/main" id="{00000000-0008-0000-0B00-000026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30</xdr:row>
      <xdr:rowOff>25400</xdr:rowOff>
    </xdr:from>
    <xdr:to>
      <xdr:col>3</xdr:col>
      <xdr:colOff>444500</xdr:colOff>
      <xdr:row>30</xdr:row>
      <xdr:rowOff>165100</xdr:rowOff>
    </xdr:to>
    <xdr:sp macro="" textlink="">
      <xdr:nvSpPr>
        <xdr:cNvPr id="23591" name="CheckBox35" hidden="1">
          <a:extLst>
            <a:ext uri="{63B3BB69-23CF-44E3-9099-C40C66FF867C}">
              <a14:compatExt xmlns:a14="http://schemas.microsoft.com/office/drawing/2010/main" spid="_x0000_s23591"/>
            </a:ext>
            <a:ext uri="{FF2B5EF4-FFF2-40B4-BE49-F238E27FC236}">
              <a16:creationId xmlns:a16="http://schemas.microsoft.com/office/drawing/2014/main" id="{00000000-0008-0000-0B00-000027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30</xdr:row>
      <xdr:rowOff>25400</xdr:rowOff>
    </xdr:from>
    <xdr:to>
      <xdr:col>3</xdr:col>
      <xdr:colOff>444500</xdr:colOff>
      <xdr:row>30</xdr:row>
      <xdr:rowOff>165100</xdr:rowOff>
    </xdr:to>
    <xdr:sp macro="" textlink="">
      <xdr:nvSpPr>
        <xdr:cNvPr id="23592" name="CheckBox36" hidden="1">
          <a:extLst>
            <a:ext uri="{63B3BB69-23CF-44E3-9099-C40C66FF867C}">
              <a14:compatExt xmlns:a14="http://schemas.microsoft.com/office/drawing/2010/main" spid="_x0000_s23592"/>
            </a:ext>
            <a:ext uri="{FF2B5EF4-FFF2-40B4-BE49-F238E27FC236}">
              <a16:creationId xmlns:a16="http://schemas.microsoft.com/office/drawing/2014/main" id="{00000000-0008-0000-0B00-000028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31</xdr:row>
      <xdr:rowOff>12700</xdr:rowOff>
    </xdr:from>
    <xdr:to>
      <xdr:col>3</xdr:col>
      <xdr:colOff>444500</xdr:colOff>
      <xdr:row>31</xdr:row>
      <xdr:rowOff>139700</xdr:rowOff>
    </xdr:to>
    <xdr:sp macro="" textlink="">
      <xdr:nvSpPr>
        <xdr:cNvPr id="23593" name="CheckBox37" hidden="1">
          <a:extLst>
            <a:ext uri="{63B3BB69-23CF-44E3-9099-C40C66FF867C}">
              <a14:compatExt xmlns:a14="http://schemas.microsoft.com/office/drawing/2010/main" spid="_x0000_s23593"/>
            </a:ext>
            <a:ext uri="{FF2B5EF4-FFF2-40B4-BE49-F238E27FC236}">
              <a16:creationId xmlns:a16="http://schemas.microsoft.com/office/drawing/2014/main" id="{00000000-0008-0000-0B00-000029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31</xdr:row>
      <xdr:rowOff>25400</xdr:rowOff>
    </xdr:from>
    <xdr:to>
      <xdr:col>3</xdr:col>
      <xdr:colOff>444500</xdr:colOff>
      <xdr:row>31</xdr:row>
      <xdr:rowOff>165100</xdr:rowOff>
    </xdr:to>
    <xdr:sp macro="" textlink="">
      <xdr:nvSpPr>
        <xdr:cNvPr id="23594" name="CheckBox38" hidden="1">
          <a:extLst>
            <a:ext uri="{63B3BB69-23CF-44E3-9099-C40C66FF867C}">
              <a14:compatExt xmlns:a14="http://schemas.microsoft.com/office/drawing/2010/main" spid="_x0000_s23594"/>
            </a:ext>
            <a:ext uri="{FF2B5EF4-FFF2-40B4-BE49-F238E27FC236}">
              <a16:creationId xmlns:a16="http://schemas.microsoft.com/office/drawing/2014/main" id="{00000000-0008-0000-0B00-00002A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31</xdr:row>
      <xdr:rowOff>25400</xdr:rowOff>
    </xdr:from>
    <xdr:to>
      <xdr:col>3</xdr:col>
      <xdr:colOff>444500</xdr:colOff>
      <xdr:row>31</xdr:row>
      <xdr:rowOff>165100</xdr:rowOff>
    </xdr:to>
    <xdr:sp macro="" textlink="">
      <xdr:nvSpPr>
        <xdr:cNvPr id="23595" name="CheckBox39" hidden="1">
          <a:extLst>
            <a:ext uri="{63B3BB69-23CF-44E3-9099-C40C66FF867C}">
              <a14:compatExt xmlns:a14="http://schemas.microsoft.com/office/drawing/2010/main" spid="_x0000_s23595"/>
            </a:ext>
            <a:ext uri="{FF2B5EF4-FFF2-40B4-BE49-F238E27FC236}">
              <a16:creationId xmlns:a16="http://schemas.microsoft.com/office/drawing/2014/main" id="{00000000-0008-0000-0B00-00002B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32</xdr:row>
      <xdr:rowOff>12700</xdr:rowOff>
    </xdr:from>
    <xdr:to>
      <xdr:col>3</xdr:col>
      <xdr:colOff>444500</xdr:colOff>
      <xdr:row>32</xdr:row>
      <xdr:rowOff>139700</xdr:rowOff>
    </xdr:to>
    <xdr:sp macro="" textlink="">
      <xdr:nvSpPr>
        <xdr:cNvPr id="23596" name="CheckBox40" hidden="1">
          <a:extLst>
            <a:ext uri="{63B3BB69-23CF-44E3-9099-C40C66FF867C}">
              <a14:compatExt xmlns:a14="http://schemas.microsoft.com/office/drawing/2010/main" spid="_x0000_s23596"/>
            </a:ext>
            <a:ext uri="{FF2B5EF4-FFF2-40B4-BE49-F238E27FC236}">
              <a16:creationId xmlns:a16="http://schemas.microsoft.com/office/drawing/2014/main" id="{00000000-0008-0000-0B00-00002C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32</xdr:row>
      <xdr:rowOff>25400</xdr:rowOff>
    </xdr:from>
    <xdr:to>
      <xdr:col>3</xdr:col>
      <xdr:colOff>444500</xdr:colOff>
      <xdr:row>32</xdr:row>
      <xdr:rowOff>165100</xdr:rowOff>
    </xdr:to>
    <xdr:sp macro="" textlink="">
      <xdr:nvSpPr>
        <xdr:cNvPr id="23597" name="CheckBox41" hidden="1">
          <a:extLst>
            <a:ext uri="{63B3BB69-23CF-44E3-9099-C40C66FF867C}">
              <a14:compatExt xmlns:a14="http://schemas.microsoft.com/office/drawing/2010/main" spid="_x0000_s23597"/>
            </a:ext>
            <a:ext uri="{FF2B5EF4-FFF2-40B4-BE49-F238E27FC236}">
              <a16:creationId xmlns:a16="http://schemas.microsoft.com/office/drawing/2014/main" id="{00000000-0008-0000-0B00-00002D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32</xdr:row>
      <xdr:rowOff>25400</xdr:rowOff>
    </xdr:from>
    <xdr:to>
      <xdr:col>3</xdr:col>
      <xdr:colOff>444500</xdr:colOff>
      <xdr:row>32</xdr:row>
      <xdr:rowOff>165100</xdr:rowOff>
    </xdr:to>
    <xdr:sp macro="" textlink="">
      <xdr:nvSpPr>
        <xdr:cNvPr id="23598" name="CheckBox42" hidden="1">
          <a:extLst>
            <a:ext uri="{63B3BB69-23CF-44E3-9099-C40C66FF867C}">
              <a14:compatExt xmlns:a14="http://schemas.microsoft.com/office/drawing/2010/main" spid="_x0000_s23598"/>
            </a:ext>
            <a:ext uri="{FF2B5EF4-FFF2-40B4-BE49-F238E27FC236}">
              <a16:creationId xmlns:a16="http://schemas.microsoft.com/office/drawing/2014/main" id="{00000000-0008-0000-0B00-00002E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33</xdr:row>
      <xdr:rowOff>12700</xdr:rowOff>
    </xdr:from>
    <xdr:to>
      <xdr:col>3</xdr:col>
      <xdr:colOff>444500</xdr:colOff>
      <xdr:row>33</xdr:row>
      <xdr:rowOff>139700</xdr:rowOff>
    </xdr:to>
    <xdr:sp macro="" textlink="">
      <xdr:nvSpPr>
        <xdr:cNvPr id="23599" name="CheckBox43" hidden="1">
          <a:extLst>
            <a:ext uri="{63B3BB69-23CF-44E3-9099-C40C66FF867C}">
              <a14:compatExt xmlns:a14="http://schemas.microsoft.com/office/drawing/2010/main" spid="_x0000_s23599"/>
            </a:ext>
            <a:ext uri="{FF2B5EF4-FFF2-40B4-BE49-F238E27FC236}">
              <a16:creationId xmlns:a16="http://schemas.microsoft.com/office/drawing/2014/main" id="{00000000-0008-0000-0B00-00002F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33</xdr:row>
      <xdr:rowOff>25400</xdr:rowOff>
    </xdr:from>
    <xdr:to>
      <xdr:col>3</xdr:col>
      <xdr:colOff>444500</xdr:colOff>
      <xdr:row>33</xdr:row>
      <xdr:rowOff>165100</xdr:rowOff>
    </xdr:to>
    <xdr:sp macro="" textlink="">
      <xdr:nvSpPr>
        <xdr:cNvPr id="23600" name="CheckBox44" hidden="1">
          <a:extLst>
            <a:ext uri="{63B3BB69-23CF-44E3-9099-C40C66FF867C}">
              <a14:compatExt xmlns:a14="http://schemas.microsoft.com/office/drawing/2010/main" spid="_x0000_s23600"/>
            </a:ext>
            <a:ext uri="{FF2B5EF4-FFF2-40B4-BE49-F238E27FC236}">
              <a16:creationId xmlns:a16="http://schemas.microsoft.com/office/drawing/2014/main" id="{00000000-0008-0000-0B00-000030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254000</xdr:colOff>
      <xdr:row>33</xdr:row>
      <xdr:rowOff>25400</xdr:rowOff>
    </xdr:from>
    <xdr:to>
      <xdr:col>3</xdr:col>
      <xdr:colOff>444500</xdr:colOff>
      <xdr:row>33</xdr:row>
      <xdr:rowOff>165100</xdr:rowOff>
    </xdr:to>
    <xdr:sp macro="" textlink="">
      <xdr:nvSpPr>
        <xdr:cNvPr id="23601" name="CheckBox45" hidden="1">
          <a:extLst>
            <a:ext uri="{63B3BB69-23CF-44E3-9099-C40C66FF867C}">
              <a14:compatExt xmlns:a14="http://schemas.microsoft.com/office/drawing/2010/main" spid="_x0000_s23601"/>
            </a:ext>
            <a:ext uri="{FF2B5EF4-FFF2-40B4-BE49-F238E27FC236}">
              <a16:creationId xmlns:a16="http://schemas.microsoft.com/office/drawing/2014/main" id="{00000000-0008-0000-0B00-000031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2821</xdr:colOff>
      <xdr:row>0</xdr:row>
      <xdr:rowOff>110068</xdr:rowOff>
    </xdr:from>
    <xdr:to>
      <xdr:col>1</xdr:col>
      <xdr:colOff>6362276</xdr:colOff>
      <xdr:row>13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2</xdr:col>
      <xdr:colOff>254000</xdr:colOff>
      <xdr:row>26</xdr:row>
      <xdr:rowOff>12700</xdr:rowOff>
    </xdr:from>
    <xdr:to>
      <xdr:col>2</xdr:col>
      <xdr:colOff>444500</xdr:colOff>
      <xdr:row>26</xdr:row>
      <xdr:rowOff>139700</xdr:rowOff>
    </xdr:to>
    <xdr:pic>
      <xdr:nvPicPr>
        <xdr:cNvPr id="3" name="CheckBox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52324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27</xdr:row>
      <xdr:rowOff>25400</xdr:rowOff>
    </xdr:from>
    <xdr:to>
      <xdr:col>2</xdr:col>
      <xdr:colOff>444500</xdr:colOff>
      <xdr:row>27</xdr:row>
      <xdr:rowOff>165100</xdr:rowOff>
    </xdr:to>
    <xdr:pic>
      <xdr:nvPicPr>
        <xdr:cNvPr id="4" name="CheckBox2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5435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28</xdr:row>
      <xdr:rowOff>12700</xdr:rowOff>
    </xdr:from>
    <xdr:to>
      <xdr:col>2</xdr:col>
      <xdr:colOff>444500</xdr:colOff>
      <xdr:row>28</xdr:row>
      <xdr:rowOff>139700</xdr:rowOff>
    </xdr:to>
    <xdr:pic>
      <xdr:nvPicPr>
        <xdr:cNvPr id="5" name="CheckBox3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56134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28</xdr:row>
      <xdr:rowOff>25400</xdr:rowOff>
    </xdr:from>
    <xdr:to>
      <xdr:col>2</xdr:col>
      <xdr:colOff>444500</xdr:colOff>
      <xdr:row>28</xdr:row>
      <xdr:rowOff>165100</xdr:rowOff>
    </xdr:to>
    <xdr:pic>
      <xdr:nvPicPr>
        <xdr:cNvPr id="6" name="CheckBox4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5626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29</xdr:row>
      <xdr:rowOff>12700</xdr:rowOff>
    </xdr:from>
    <xdr:to>
      <xdr:col>2</xdr:col>
      <xdr:colOff>444500</xdr:colOff>
      <xdr:row>29</xdr:row>
      <xdr:rowOff>139700</xdr:rowOff>
    </xdr:to>
    <xdr:pic>
      <xdr:nvPicPr>
        <xdr:cNvPr id="7" name="CheckBox5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58039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29</xdr:row>
      <xdr:rowOff>25400</xdr:rowOff>
    </xdr:from>
    <xdr:to>
      <xdr:col>2</xdr:col>
      <xdr:colOff>444500</xdr:colOff>
      <xdr:row>29</xdr:row>
      <xdr:rowOff>165100</xdr:rowOff>
    </xdr:to>
    <xdr:pic>
      <xdr:nvPicPr>
        <xdr:cNvPr id="8" name="CheckBox6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5816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30</xdr:row>
      <xdr:rowOff>12700</xdr:rowOff>
    </xdr:from>
    <xdr:to>
      <xdr:col>2</xdr:col>
      <xdr:colOff>444500</xdr:colOff>
      <xdr:row>30</xdr:row>
      <xdr:rowOff>139700</xdr:rowOff>
    </xdr:to>
    <xdr:pic>
      <xdr:nvPicPr>
        <xdr:cNvPr id="9" name="CheckBox7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59944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30</xdr:row>
      <xdr:rowOff>25400</xdr:rowOff>
    </xdr:from>
    <xdr:to>
      <xdr:col>2</xdr:col>
      <xdr:colOff>444500</xdr:colOff>
      <xdr:row>30</xdr:row>
      <xdr:rowOff>165100</xdr:rowOff>
    </xdr:to>
    <xdr:pic>
      <xdr:nvPicPr>
        <xdr:cNvPr id="10" name="CheckBox8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6007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30</xdr:row>
      <xdr:rowOff>25400</xdr:rowOff>
    </xdr:from>
    <xdr:to>
      <xdr:col>2</xdr:col>
      <xdr:colOff>444500</xdr:colOff>
      <xdr:row>30</xdr:row>
      <xdr:rowOff>165100</xdr:rowOff>
    </xdr:to>
    <xdr:pic>
      <xdr:nvPicPr>
        <xdr:cNvPr id="11" name="CheckBox9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6007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31</xdr:row>
      <xdr:rowOff>12700</xdr:rowOff>
    </xdr:from>
    <xdr:to>
      <xdr:col>2</xdr:col>
      <xdr:colOff>444500</xdr:colOff>
      <xdr:row>31</xdr:row>
      <xdr:rowOff>139700</xdr:rowOff>
    </xdr:to>
    <xdr:pic>
      <xdr:nvPicPr>
        <xdr:cNvPr id="12" name="CheckBox10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61849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31</xdr:row>
      <xdr:rowOff>25400</xdr:rowOff>
    </xdr:from>
    <xdr:to>
      <xdr:col>2</xdr:col>
      <xdr:colOff>444500</xdr:colOff>
      <xdr:row>31</xdr:row>
      <xdr:rowOff>165100</xdr:rowOff>
    </xdr:to>
    <xdr:pic>
      <xdr:nvPicPr>
        <xdr:cNvPr id="13" name="CheckBox1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6197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31</xdr:row>
      <xdr:rowOff>25400</xdr:rowOff>
    </xdr:from>
    <xdr:to>
      <xdr:col>2</xdr:col>
      <xdr:colOff>444500</xdr:colOff>
      <xdr:row>31</xdr:row>
      <xdr:rowOff>165100</xdr:rowOff>
    </xdr:to>
    <xdr:pic>
      <xdr:nvPicPr>
        <xdr:cNvPr id="14" name="CheckBox12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6197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32</xdr:row>
      <xdr:rowOff>12700</xdr:rowOff>
    </xdr:from>
    <xdr:to>
      <xdr:col>2</xdr:col>
      <xdr:colOff>444500</xdr:colOff>
      <xdr:row>32</xdr:row>
      <xdr:rowOff>139700</xdr:rowOff>
    </xdr:to>
    <xdr:pic>
      <xdr:nvPicPr>
        <xdr:cNvPr id="15" name="CheckBox13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63754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32</xdr:row>
      <xdr:rowOff>25400</xdr:rowOff>
    </xdr:from>
    <xdr:to>
      <xdr:col>2</xdr:col>
      <xdr:colOff>444500</xdr:colOff>
      <xdr:row>32</xdr:row>
      <xdr:rowOff>165100</xdr:rowOff>
    </xdr:to>
    <xdr:pic>
      <xdr:nvPicPr>
        <xdr:cNvPr id="16" name="CheckBox14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6388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32</xdr:row>
      <xdr:rowOff>25400</xdr:rowOff>
    </xdr:from>
    <xdr:to>
      <xdr:col>2</xdr:col>
      <xdr:colOff>444500</xdr:colOff>
      <xdr:row>32</xdr:row>
      <xdr:rowOff>165100</xdr:rowOff>
    </xdr:to>
    <xdr:pic>
      <xdr:nvPicPr>
        <xdr:cNvPr id="17" name="CheckBox15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6388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33</xdr:row>
      <xdr:rowOff>12700</xdr:rowOff>
    </xdr:from>
    <xdr:to>
      <xdr:col>2</xdr:col>
      <xdr:colOff>444500</xdr:colOff>
      <xdr:row>33</xdr:row>
      <xdr:rowOff>139700</xdr:rowOff>
    </xdr:to>
    <xdr:pic>
      <xdr:nvPicPr>
        <xdr:cNvPr id="18" name="CheckBox16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65659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33</xdr:row>
      <xdr:rowOff>25400</xdr:rowOff>
    </xdr:from>
    <xdr:to>
      <xdr:col>2</xdr:col>
      <xdr:colOff>444500</xdr:colOff>
      <xdr:row>33</xdr:row>
      <xdr:rowOff>165100</xdr:rowOff>
    </xdr:to>
    <xdr:pic>
      <xdr:nvPicPr>
        <xdr:cNvPr id="19" name="CheckBox17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6578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33</xdr:row>
      <xdr:rowOff>25400</xdr:rowOff>
    </xdr:from>
    <xdr:to>
      <xdr:col>2</xdr:col>
      <xdr:colOff>444500</xdr:colOff>
      <xdr:row>33</xdr:row>
      <xdr:rowOff>165100</xdr:rowOff>
    </xdr:to>
    <xdr:pic>
      <xdr:nvPicPr>
        <xdr:cNvPr id="20" name="CheckBox18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6578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26</xdr:row>
      <xdr:rowOff>12700</xdr:rowOff>
    </xdr:from>
    <xdr:to>
      <xdr:col>3</xdr:col>
      <xdr:colOff>444500</xdr:colOff>
      <xdr:row>26</xdr:row>
      <xdr:rowOff>139700</xdr:rowOff>
    </xdr:to>
    <xdr:pic>
      <xdr:nvPicPr>
        <xdr:cNvPr id="21" name="CheckBox22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2324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26</xdr:row>
      <xdr:rowOff>25400</xdr:rowOff>
    </xdr:from>
    <xdr:to>
      <xdr:col>3</xdr:col>
      <xdr:colOff>444500</xdr:colOff>
      <xdr:row>26</xdr:row>
      <xdr:rowOff>165100</xdr:rowOff>
    </xdr:to>
    <xdr:pic>
      <xdr:nvPicPr>
        <xdr:cNvPr id="22" name="CheckBox23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245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26</xdr:row>
      <xdr:rowOff>25400</xdr:rowOff>
    </xdr:from>
    <xdr:to>
      <xdr:col>3</xdr:col>
      <xdr:colOff>444500</xdr:colOff>
      <xdr:row>26</xdr:row>
      <xdr:rowOff>165100</xdr:rowOff>
    </xdr:to>
    <xdr:pic>
      <xdr:nvPicPr>
        <xdr:cNvPr id="23" name="CheckBox24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245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27</xdr:row>
      <xdr:rowOff>12700</xdr:rowOff>
    </xdr:from>
    <xdr:to>
      <xdr:col>3</xdr:col>
      <xdr:colOff>444500</xdr:colOff>
      <xdr:row>27</xdr:row>
      <xdr:rowOff>139700</xdr:rowOff>
    </xdr:to>
    <xdr:pic>
      <xdr:nvPicPr>
        <xdr:cNvPr id="24" name="CheckBox25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4229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27</xdr:row>
      <xdr:rowOff>25400</xdr:rowOff>
    </xdr:from>
    <xdr:to>
      <xdr:col>3</xdr:col>
      <xdr:colOff>444500</xdr:colOff>
      <xdr:row>27</xdr:row>
      <xdr:rowOff>165100</xdr:rowOff>
    </xdr:to>
    <xdr:pic>
      <xdr:nvPicPr>
        <xdr:cNvPr id="25" name="CheckBox26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435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27</xdr:row>
      <xdr:rowOff>25400</xdr:rowOff>
    </xdr:from>
    <xdr:to>
      <xdr:col>3</xdr:col>
      <xdr:colOff>444500</xdr:colOff>
      <xdr:row>27</xdr:row>
      <xdr:rowOff>165100</xdr:rowOff>
    </xdr:to>
    <xdr:pic>
      <xdr:nvPicPr>
        <xdr:cNvPr id="26" name="CheckBox27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435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28</xdr:row>
      <xdr:rowOff>12700</xdr:rowOff>
    </xdr:from>
    <xdr:to>
      <xdr:col>3</xdr:col>
      <xdr:colOff>444500</xdr:colOff>
      <xdr:row>28</xdr:row>
      <xdr:rowOff>139700</xdr:rowOff>
    </xdr:to>
    <xdr:pic>
      <xdr:nvPicPr>
        <xdr:cNvPr id="27" name="CheckBox28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6134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28</xdr:row>
      <xdr:rowOff>25400</xdr:rowOff>
    </xdr:from>
    <xdr:to>
      <xdr:col>3</xdr:col>
      <xdr:colOff>444500</xdr:colOff>
      <xdr:row>28</xdr:row>
      <xdr:rowOff>165100</xdr:rowOff>
    </xdr:to>
    <xdr:pic>
      <xdr:nvPicPr>
        <xdr:cNvPr id="28" name="CheckBox29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626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28</xdr:row>
      <xdr:rowOff>25400</xdr:rowOff>
    </xdr:from>
    <xdr:to>
      <xdr:col>3</xdr:col>
      <xdr:colOff>444500</xdr:colOff>
      <xdr:row>28</xdr:row>
      <xdr:rowOff>165100</xdr:rowOff>
    </xdr:to>
    <xdr:pic>
      <xdr:nvPicPr>
        <xdr:cNvPr id="29" name="CheckBox30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626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29</xdr:row>
      <xdr:rowOff>12700</xdr:rowOff>
    </xdr:from>
    <xdr:to>
      <xdr:col>3</xdr:col>
      <xdr:colOff>444500</xdr:colOff>
      <xdr:row>29</xdr:row>
      <xdr:rowOff>139700</xdr:rowOff>
    </xdr:to>
    <xdr:pic>
      <xdr:nvPicPr>
        <xdr:cNvPr id="30" name="CheckBox31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8039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29</xdr:row>
      <xdr:rowOff>25400</xdr:rowOff>
    </xdr:from>
    <xdr:to>
      <xdr:col>3</xdr:col>
      <xdr:colOff>444500</xdr:colOff>
      <xdr:row>29</xdr:row>
      <xdr:rowOff>165100</xdr:rowOff>
    </xdr:to>
    <xdr:pic>
      <xdr:nvPicPr>
        <xdr:cNvPr id="31" name="CheckBox32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816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29</xdr:row>
      <xdr:rowOff>25400</xdr:rowOff>
    </xdr:from>
    <xdr:to>
      <xdr:col>3</xdr:col>
      <xdr:colOff>444500</xdr:colOff>
      <xdr:row>29</xdr:row>
      <xdr:rowOff>165100</xdr:rowOff>
    </xdr:to>
    <xdr:pic>
      <xdr:nvPicPr>
        <xdr:cNvPr id="32" name="CheckBox33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816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30</xdr:row>
      <xdr:rowOff>12700</xdr:rowOff>
    </xdr:from>
    <xdr:to>
      <xdr:col>3</xdr:col>
      <xdr:colOff>444500</xdr:colOff>
      <xdr:row>30</xdr:row>
      <xdr:rowOff>139700</xdr:rowOff>
    </xdr:to>
    <xdr:pic>
      <xdr:nvPicPr>
        <xdr:cNvPr id="33" name="CheckBox34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9944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30</xdr:row>
      <xdr:rowOff>25400</xdr:rowOff>
    </xdr:from>
    <xdr:to>
      <xdr:col>3</xdr:col>
      <xdr:colOff>444500</xdr:colOff>
      <xdr:row>30</xdr:row>
      <xdr:rowOff>165100</xdr:rowOff>
    </xdr:to>
    <xdr:pic>
      <xdr:nvPicPr>
        <xdr:cNvPr id="34" name="CheckBox35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007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30</xdr:row>
      <xdr:rowOff>25400</xdr:rowOff>
    </xdr:from>
    <xdr:to>
      <xdr:col>3</xdr:col>
      <xdr:colOff>444500</xdr:colOff>
      <xdr:row>30</xdr:row>
      <xdr:rowOff>165100</xdr:rowOff>
    </xdr:to>
    <xdr:pic>
      <xdr:nvPicPr>
        <xdr:cNvPr id="35" name="CheckBox36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007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31</xdr:row>
      <xdr:rowOff>12700</xdr:rowOff>
    </xdr:from>
    <xdr:to>
      <xdr:col>3</xdr:col>
      <xdr:colOff>444500</xdr:colOff>
      <xdr:row>31</xdr:row>
      <xdr:rowOff>139700</xdr:rowOff>
    </xdr:to>
    <xdr:pic>
      <xdr:nvPicPr>
        <xdr:cNvPr id="36" name="CheckBox37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1849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31</xdr:row>
      <xdr:rowOff>25400</xdr:rowOff>
    </xdr:from>
    <xdr:to>
      <xdr:col>3</xdr:col>
      <xdr:colOff>444500</xdr:colOff>
      <xdr:row>31</xdr:row>
      <xdr:rowOff>165100</xdr:rowOff>
    </xdr:to>
    <xdr:pic>
      <xdr:nvPicPr>
        <xdr:cNvPr id="37" name="CheckBox38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197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31</xdr:row>
      <xdr:rowOff>25400</xdr:rowOff>
    </xdr:from>
    <xdr:to>
      <xdr:col>3</xdr:col>
      <xdr:colOff>444500</xdr:colOff>
      <xdr:row>31</xdr:row>
      <xdr:rowOff>165100</xdr:rowOff>
    </xdr:to>
    <xdr:pic>
      <xdr:nvPicPr>
        <xdr:cNvPr id="38" name="CheckBox39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197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32</xdr:row>
      <xdr:rowOff>12700</xdr:rowOff>
    </xdr:from>
    <xdr:to>
      <xdr:col>3</xdr:col>
      <xdr:colOff>444500</xdr:colOff>
      <xdr:row>32</xdr:row>
      <xdr:rowOff>139700</xdr:rowOff>
    </xdr:to>
    <xdr:pic>
      <xdr:nvPicPr>
        <xdr:cNvPr id="39" name="CheckBox40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3754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32</xdr:row>
      <xdr:rowOff>25400</xdr:rowOff>
    </xdr:from>
    <xdr:to>
      <xdr:col>3</xdr:col>
      <xdr:colOff>444500</xdr:colOff>
      <xdr:row>32</xdr:row>
      <xdr:rowOff>165100</xdr:rowOff>
    </xdr:to>
    <xdr:pic>
      <xdr:nvPicPr>
        <xdr:cNvPr id="40" name="CheckBox41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388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32</xdr:row>
      <xdr:rowOff>25400</xdr:rowOff>
    </xdr:from>
    <xdr:to>
      <xdr:col>3</xdr:col>
      <xdr:colOff>444500</xdr:colOff>
      <xdr:row>32</xdr:row>
      <xdr:rowOff>165100</xdr:rowOff>
    </xdr:to>
    <xdr:pic>
      <xdr:nvPicPr>
        <xdr:cNvPr id="41" name="CheckBox42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3881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33</xdr:row>
      <xdr:rowOff>12700</xdr:rowOff>
    </xdr:from>
    <xdr:to>
      <xdr:col>3</xdr:col>
      <xdr:colOff>444500</xdr:colOff>
      <xdr:row>33</xdr:row>
      <xdr:rowOff>139700</xdr:rowOff>
    </xdr:to>
    <xdr:pic>
      <xdr:nvPicPr>
        <xdr:cNvPr id="42" name="CheckBox43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565900"/>
          <a:ext cx="190500" cy="1270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33</xdr:row>
      <xdr:rowOff>25400</xdr:rowOff>
    </xdr:from>
    <xdr:to>
      <xdr:col>3</xdr:col>
      <xdr:colOff>444500</xdr:colOff>
      <xdr:row>33</xdr:row>
      <xdr:rowOff>165100</xdr:rowOff>
    </xdr:to>
    <xdr:pic>
      <xdr:nvPicPr>
        <xdr:cNvPr id="43" name="CheckBox44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578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33</xdr:row>
      <xdr:rowOff>25400</xdr:rowOff>
    </xdr:from>
    <xdr:to>
      <xdr:col>3</xdr:col>
      <xdr:colOff>444500</xdr:colOff>
      <xdr:row>33</xdr:row>
      <xdr:rowOff>165100</xdr:rowOff>
    </xdr:to>
    <xdr:pic>
      <xdr:nvPicPr>
        <xdr:cNvPr id="44" name="CheckBox45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578600"/>
          <a:ext cx="190500" cy="139700"/>
        </a:xfrm>
        <a:prstGeom prst="rect">
          <a:avLst/>
        </a:prstGeom>
        <a:noFill/>
        <a:ln w="9525"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10584</xdr:colOff>
      <xdr:row>0</xdr:row>
      <xdr:rowOff>145345</xdr:rowOff>
    </xdr:from>
    <xdr:to>
      <xdr:col>4</xdr:col>
      <xdr:colOff>402167</xdr:colOff>
      <xdr:row>20</xdr:row>
      <xdr:rowOff>105833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10583</xdr:colOff>
      <xdr:row>1</xdr:row>
      <xdr:rowOff>18345</xdr:rowOff>
    </xdr:from>
    <xdr:to>
      <xdr:col>3</xdr:col>
      <xdr:colOff>26387</xdr:colOff>
      <xdr:row>15</xdr:row>
      <xdr:rowOff>155222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244475</xdr:colOff>
      <xdr:row>1</xdr:row>
      <xdr:rowOff>6350</xdr:rowOff>
    </xdr:from>
    <xdr:to>
      <xdr:col>1</xdr:col>
      <xdr:colOff>6299835</xdr:colOff>
      <xdr:row>11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</xdr:colOff>
      <xdr:row>2</xdr:row>
      <xdr:rowOff>69850</xdr:rowOff>
    </xdr:from>
    <xdr:to>
      <xdr:col>13</xdr:col>
      <xdr:colOff>280034</xdr:colOff>
      <xdr:row>24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609600</xdr:colOff>
      <xdr:row>59</xdr:row>
      <xdr:rowOff>171450</xdr:rowOff>
    </xdr:from>
    <xdr:to>
      <xdr:col>2</xdr:col>
      <xdr:colOff>7742142</xdr:colOff>
      <xdr:row>61</xdr:row>
      <xdr:rowOff>9524</xdr:rowOff>
    </xdr:to>
    <xdr:pic>
      <xdr:nvPicPr>
        <xdr:cNvPr id="4" name="Picture 3" descr="Image preview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8688050"/>
          <a:ext cx="7132542" cy="1914524"/>
        </a:xfrm>
        <a:prstGeom prst="rect">
          <a:avLst/>
        </a:prstGeom>
        <a:noFill/>
        <a:ln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581024</xdr:colOff>
      <xdr:row>64</xdr:row>
      <xdr:rowOff>0</xdr:rowOff>
    </xdr:from>
    <xdr:to>
      <xdr:col>2</xdr:col>
      <xdr:colOff>7746999</xdr:colOff>
      <xdr:row>64</xdr:row>
      <xdr:rowOff>4846320</xdr:rowOff>
    </xdr:to>
    <xdr:pic>
      <xdr:nvPicPr>
        <xdr:cNvPr id="5" name="Picture 4" descr="Image preview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757" y="20904200"/>
          <a:ext cx="7165975" cy="4846320"/>
        </a:xfrm>
        <a:prstGeom prst="rect">
          <a:avLst/>
        </a:prstGeom>
        <a:noFill/>
        <a:ln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212764</xdr:colOff>
      <xdr:row>108</xdr:row>
      <xdr:rowOff>32016</xdr:rowOff>
    </xdr:from>
    <xdr:to>
      <xdr:col>3</xdr:col>
      <xdr:colOff>1104819</xdr:colOff>
      <xdr:row>110</xdr:row>
      <xdr:rowOff>320166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349" b="7865"/>
        <a:stretch>
          <a:fillRect/>
        </a:stretch>
      </xdr:blipFill>
      <xdr:spPr>
        <a:xfrm>
          <a:off x="1876425" y="35204400"/>
          <a:ext cx="2352675" cy="1333500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2</xdr:col>
      <xdr:colOff>928077</xdr:colOff>
      <xdr:row>109</xdr:row>
      <xdr:rowOff>674077</xdr:rowOff>
    </xdr:from>
    <xdr:to>
      <xdr:col>3</xdr:col>
      <xdr:colOff>1152768</xdr:colOff>
      <xdr:row>110</xdr:row>
      <xdr:rowOff>136769</xdr:rowOff>
    </xdr:to>
    <xdr:sp macro="" textlink="" fLocksText="0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2590800" y="36052125"/>
          <a:ext cx="1685925" cy="304800"/>
        </a:xfrm>
        <a:prstGeom prst="round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2</xdr:col>
      <xdr:colOff>152401</xdr:colOff>
      <xdr:row>69</xdr:row>
      <xdr:rowOff>133349</xdr:rowOff>
    </xdr:from>
    <xdr:to>
      <xdr:col>3</xdr:col>
      <xdr:colOff>7960872</xdr:colOff>
      <xdr:row>70</xdr:row>
      <xdr:rowOff>1523999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20800"/>
        <a:stretch/>
      </xdr:blipFill>
      <xdr:spPr>
        <a:xfrm>
          <a:off x="1856510" y="23499040"/>
          <a:ext cx="9304762" cy="1591541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2</xdr:col>
      <xdr:colOff>238125</xdr:colOff>
      <xdr:row>82</xdr:row>
      <xdr:rowOff>66676</xdr:rowOff>
    </xdr:from>
    <xdr:to>
      <xdr:col>3</xdr:col>
      <xdr:colOff>926536</xdr:colOff>
      <xdr:row>84</xdr:row>
      <xdr:rowOff>190501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3100" y="31061026"/>
          <a:ext cx="2183836" cy="120967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2</xdr:col>
      <xdr:colOff>228599</xdr:colOff>
      <xdr:row>58</xdr:row>
      <xdr:rowOff>42334</xdr:rowOff>
    </xdr:from>
    <xdr:to>
      <xdr:col>3</xdr:col>
      <xdr:colOff>5079999</xdr:colOff>
      <xdr:row>60</xdr:row>
      <xdr:rowOff>157269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3031" t="51812" r="38695" b="31801"/>
        <a:stretch/>
      </xdr:blipFill>
      <xdr:spPr bwMode="auto">
        <a:xfrm>
          <a:off x="1938866" y="19617267"/>
          <a:ext cx="6341533" cy="1190202"/>
        </a:xfrm>
        <a:prstGeom prst="rect">
          <a:avLst/>
        </a:prstGeom>
        <a:ln>
          <a:solidFill>
            <a:srgbClr val="FF0000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359832</xdr:colOff>
      <xdr:row>34</xdr:row>
      <xdr:rowOff>228600</xdr:rowOff>
    </xdr:from>
    <xdr:to>
      <xdr:col>3</xdr:col>
      <xdr:colOff>8966200</xdr:colOff>
      <xdr:row>38</xdr:row>
      <xdr:rowOff>49866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4082" r="1182"/>
        <a:stretch/>
      </xdr:blipFill>
      <xdr:spPr>
        <a:xfrm>
          <a:off x="2070099" y="11387667"/>
          <a:ext cx="10096501" cy="96426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62</xdr:row>
      <xdr:rowOff>16932</xdr:rowOff>
    </xdr:from>
    <xdr:to>
      <xdr:col>3</xdr:col>
      <xdr:colOff>5105400</xdr:colOff>
      <xdr:row>65</xdr:row>
      <xdr:rowOff>25398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4CE7CEC-C9AA-4C60-A970-45CF1531AA08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32122"/>
        <a:stretch/>
      </xdr:blipFill>
      <xdr:spPr bwMode="auto">
        <a:xfrm>
          <a:off x="1938867" y="21056599"/>
          <a:ext cx="6366933" cy="1176866"/>
        </a:xfrm>
        <a:prstGeom prst="rect">
          <a:avLst/>
        </a:prstGeom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xmlns="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186265</xdr:colOff>
      <xdr:row>73</xdr:row>
      <xdr:rowOff>143931</xdr:rowOff>
    </xdr:from>
    <xdr:to>
      <xdr:col>3</xdr:col>
      <xdr:colOff>8085665</xdr:colOff>
      <xdr:row>75</xdr:row>
      <xdr:rowOff>118531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EA0162B-558D-47E4-AE40-0EE5680B50E6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27758"/>
        <a:stretch/>
      </xdr:blipFill>
      <xdr:spPr bwMode="auto">
        <a:xfrm>
          <a:off x="1896532" y="26051931"/>
          <a:ext cx="9389533" cy="3031067"/>
        </a:xfrm>
        <a:prstGeom prst="rect">
          <a:avLst/>
        </a:prstGeom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xmlns="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4731278</xdr:colOff>
      <xdr:row>73</xdr:row>
      <xdr:rowOff>74755</xdr:rowOff>
    </xdr:from>
    <xdr:to>
      <xdr:col>3</xdr:col>
      <xdr:colOff>8178799</xdr:colOff>
      <xdr:row>75</xdr:row>
      <xdr:rowOff>187035</xdr:rowOff>
    </xdr:to>
    <xdr:sp macro="" textlink="" fLocksText="0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 flipH="1">
          <a:off x="7931678" y="25982755"/>
          <a:ext cx="3447521" cy="3168747"/>
        </a:xfrm>
        <a:prstGeom prst="round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51592</xdr:colOff>
      <xdr:row>1</xdr:row>
      <xdr:rowOff>23812</xdr:rowOff>
    </xdr:from>
    <xdr:to>
      <xdr:col>4</xdr:col>
      <xdr:colOff>1016001</xdr:colOff>
      <xdr:row>16</xdr:row>
      <xdr:rowOff>203199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250472</xdr:colOff>
      <xdr:row>1</xdr:row>
      <xdr:rowOff>21166</xdr:rowOff>
    </xdr:from>
    <xdr:to>
      <xdr:col>2</xdr:col>
      <xdr:colOff>6611056</xdr:colOff>
      <xdr:row>20</xdr:row>
      <xdr:rowOff>7056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37306</xdr:colOff>
      <xdr:row>1</xdr:row>
      <xdr:rowOff>40745</xdr:rowOff>
    </xdr:from>
    <xdr:to>
      <xdr:col>7</xdr:col>
      <xdr:colOff>3072888</xdr:colOff>
      <xdr:row>29</xdr:row>
      <xdr:rowOff>2081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3160887</xdr:colOff>
      <xdr:row>1</xdr:row>
      <xdr:rowOff>57152</xdr:rowOff>
    </xdr:from>
    <xdr:to>
      <xdr:col>9</xdr:col>
      <xdr:colOff>3077914</xdr:colOff>
      <xdr:row>29</xdr:row>
      <xdr:rowOff>18488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250472</xdr:colOff>
      <xdr:row>1</xdr:row>
      <xdr:rowOff>4233</xdr:rowOff>
    </xdr:from>
    <xdr:to>
      <xdr:col>7</xdr:col>
      <xdr:colOff>3377776</xdr:colOff>
      <xdr:row>24</xdr:row>
      <xdr:rowOff>141958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3531305</xdr:colOff>
      <xdr:row>1</xdr:row>
      <xdr:rowOff>11289</xdr:rowOff>
    </xdr:from>
    <xdr:to>
      <xdr:col>10</xdr:col>
      <xdr:colOff>5221</xdr:colOff>
      <xdr:row>24</xdr:row>
      <xdr:rowOff>149014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250470</xdr:colOff>
      <xdr:row>0</xdr:row>
      <xdr:rowOff>159455</xdr:rowOff>
    </xdr:from>
    <xdr:to>
      <xdr:col>7</xdr:col>
      <xdr:colOff>3772886</xdr:colOff>
      <xdr:row>26</xdr:row>
      <xdr:rowOff>134902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3884084</xdr:colOff>
      <xdr:row>1</xdr:row>
      <xdr:rowOff>4235</xdr:rowOff>
    </xdr:from>
    <xdr:to>
      <xdr:col>10</xdr:col>
      <xdr:colOff>47555</xdr:colOff>
      <xdr:row>26</xdr:row>
      <xdr:rowOff>141960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10583</xdr:colOff>
      <xdr:row>1</xdr:row>
      <xdr:rowOff>18344</xdr:rowOff>
    </xdr:from>
    <xdr:to>
      <xdr:col>7</xdr:col>
      <xdr:colOff>3772887</xdr:colOff>
      <xdr:row>24</xdr:row>
      <xdr:rowOff>156069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3884083</xdr:colOff>
      <xdr:row>1</xdr:row>
      <xdr:rowOff>18344</xdr:rowOff>
    </xdr:from>
    <xdr:to>
      <xdr:col>9</xdr:col>
      <xdr:colOff>3271943</xdr:colOff>
      <xdr:row>24</xdr:row>
      <xdr:rowOff>156069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Thème Office">
  <a:themeElements>
    <a:clrScheme name="UNESCO 2019-02">
      <a:dk1>
        <a:sysClr val="windowText" lastClr="000000"/>
      </a:dk1>
      <a:lt1>
        <a:sysClr val="window" lastClr="FFFFFF"/>
      </a:lt1>
      <a:dk2>
        <a:srgbClr val="004D6D"/>
      </a:dk2>
      <a:lt2>
        <a:srgbClr val="EC619F"/>
      </a:lt2>
      <a:accent1>
        <a:srgbClr val="00B1EB"/>
      </a:accent1>
      <a:accent2>
        <a:srgbClr val="95C11F"/>
      </a:accent2>
      <a:accent3>
        <a:srgbClr val="C5192D"/>
      </a:accent3>
      <a:accent4>
        <a:srgbClr val="9F358B"/>
      </a:accent4>
      <a:accent5>
        <a:srgbClr val="F39200"/>
      </a:accent5>
      <a:accent6>
        <a:srgbClr val="FFD500"/>
      </a:accent6>
      <a:hlink>
        <a:srgbClr val="548DD4"/>
      </a:hlink>
      <a:folHlink>
        <a:srgbClr val="004D6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apps.who.int/iris/bitstream/handle/10665/275374/9789241514606-eng.pdf?ua=1" TargetMode="External"/><Relationship Id="rId3" Type="http://schemas.openxmlformats.org/officeDocument/2006/relationships/hyperlink" Target="https://healtheducationresources.unesco.org/sites/default/files/resources/serat_3.0_narrative_report_template_ru.docx" TargetMode="External"/><Relationship Id="rId7" Type="http://schemas.openxmlformats.org/officeDocument/2006/relationships/hyperlink" Target="https://www.bzga-whocc.de/fileadmin/user_upload/Dokumente/Standards_Sexuality_Education_Guidance_RU.pdf" TargetMode="External"/><Relationship Id="rId2" Type="http://schemas.openxmlformats.org/officeDocument/2006/relationships/hyperlink" Target="http://www.popcouncil.org/publications/books/2010_ItsAllOne.asp" TargetMode="External"/><Relationship Id="rId1" Type="http://schemas.openxmlformats.org/officeDocument/2006/relationships/hyperlink" Target="https://www.ippf.org/resource/inside-and-out-comprehensive-sexuality-education-cse-assessment-tool" TargetMode="External"/><Relationship Id="rId6" Type="http://schemas.openxmlformats.org/officeDocument/2006/relationships/hyperlink" Target="https://www.bzga-whocc.de/en/publications/standards-in-sexuality-education/" TargetMode="External"/><Relationship Id="rId5" Type="http://schemas.openxmlformats.org/officeDocument/2006/relationships/hyperlink" Target="https://unesdoc.unesco.org/ark:/48223/pf0000260770_rus" TargetMode="External"/><Relationship Id="rId10" Type="http://schemas.openxmlformats.org/officeDocument/2006/relationships/drawing" Target="../drawings/drawing3.xml"/><Relationship Id="rId4" Type="http://schemas.openxmlformats.org/officeDocument/2006/relationships/hyperlink" Target="http://unesdoc.unesco.org/images/0026/002607/260770e.pdf" TargetMode="External"/><Relationship Id="rId9" Type="http://schemas.openxmlformats.org/officeDocument/2006/relationships/hyperlink" Target="http://apps.who.int/iris/bitstream/handle/10665/275374/9789241514606-eng.pdf?ua=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outlinePr summaryBelow="0" summaryRight="0"/>
  </sheetPr>
  <dimension ref="B1:D21"/>
  <sheetViews>
    <sheetView showGridLines="0" showRowColHeaders="0" tabSelected="1" zoomScale="90" zoomScaleNormal="90" workbookViewId="0">
      <selection activeCell="C2" sqref="C2:D2"/>
    </sheetView>
  </sheetViews>
  <sheetFormatPr defaultColWidth="14.453125" defaultRowHeight="15.75" customHeight="1"/>
  <cols>
    <col min="1" max="1" width="7.453125" style="1" customWidth="1"/>
    <col min="2" max="2" width="30.81640625" style="1" customWidth="1"/>
    <col min="3" max="3" width="96.36328125" style="1" customWidth="1"/>
    <col min="4" max="4" width="24" style="1" customWidth="1"/>
    <col min="5" max="16384" width="14.453125" style="1"/>
  </cols>
  <sheetData>
    <row r="1" spans="2:4" ht="12.5" customHeight="1" thickBot="1"/>
    <row r="2" spans="2:4" ht="61.5">
      <c r="B2" s="88"/>
      <c r="C2" s="345" t="s">
        <v>720</v>
      </c>
      <c r="D2" s="346"/>
    </row>
    <row r="3" spans="2:4" s="80" customFormat="1" ht="32.5">
      <c r="B3" s="89"/>
      <c r="C3" s="347" t="s">
        <v>846</v>
      </c>
      <c r="D3" s="348"/>
    </row>
    <row r="4" spans="2:4" ht="15" customHeight="1">
      <c r="B4" s="90"/>
      <c r="C4" s="56"/>
      <c r="D4" s="91"/>
    </row>
    <row r="5" spans="2:4" ht="12.5">
      <c r="B5" s="90"/>
      <c r="C5" s="56"/>
      <c r="D5" s="91"/>
    </row>
    <row r="6" spans="2:4" ht="15.75" customHeight="1">
      <c r="B6" s="90"/>
      <c r="C6" s="56"/>
      <c r="D6" s="91"/>
    </row>
    <row r="7" spans="2:4" ht="15.75" customHeight="1">
      <c r="B7" s="90"/>
      <c r="C7" s="56"/>
      <c r="D7" s="91"/>
    </row>
    <row r="8" spans="2:4" ht="13">
      <c r="B8" s="92"/>
      <c r="C8" s="56"/>
      <c r="D8" s="91"/>
    </row>
    <row r="9" spans="2:4" ht="15.75" customHeight="1">
      <c r="B9" s="90"/>
      <c r="C9" s="56"/>
      <c r="D9" s="91"/>
    </row>
    <row r="10" spans="2:4" ht="15.75" customHeight="1">
      <c r="B10" s="90"/>
      <c r="C10" s="56"/>
      <c r="D10" s="91"/>
    </row>
    <row r="11" spans="2:4" ht="12.5">
      <c r="B11" s="93"/>
      <c r="C11" s="56"/>
      <c r="D11" s="91"/>
    </row>
    <row r="12" spans="2:4" ht="15.75" customHeight="1">
      <c r="B12" s="90"/>
      <c r="C12" s="56"/>
      <c r="D12" s="91"/>
    </row>
    <row r="13" spans="2:4" ht="15.75" customHeight="1">
      <c r="B13" s="90"/>
      <c r="C13" s="56"/>
      <c r="D13" s="91"/>
    </row>
    <row r="14" spans="2:4" ht="15.75" customHeight="1">
      <c r="B14" s="90"/>
      <c r="C14" s="56"/>
      <c r="D14" s="91"/>
    </row>
    <row r="15" spans="2:4" ht="15.75" customHeight="1">
      <c r="B15" s="90"/>
      <c r="C15" s="56"/>
      <c r="D15" s="91"/>
    </row>
    <row r="16" spans="2:4" ht="227.5" customHeight="1">
      <c r="B16" s="90"/>
      <c r="C16" s="56"/>
      <c r="D16" s="94"/>
    </row>
    <row r="17" spans="2:4" ht="28" customHeight="1">
      <c r="B17" s="341" t="s">
        <v>658</v>
      </c>
      <c r="C17" s="342"/>
      <c r="D17" s="94"/>
    </row>
    <row r="18" spans="2:4" ht="20" customHeight="1" thickBot="1">
      <c r="B18" s="343" t="s">
        <v>449</v>
      </c>
      <c r="C18" s="344"/>
      <c r="D18" s="95"/>
    </row>
    <row r="19" spans="2:4" ht="15.75" customHeight="1">
      <c r="B19" s="81"/>
      <c r="C19" s="81"/>
    </row>
    <row r="20" spans="2:4" ht="15.75" customHeight="1">
      <c r="B20" s="81"/>
      <c r="C20" s="81"/>
    </row>
    <row r="21" spans="2:4" ht="15.75" customHeight="1">
      <c r="B21" s="81"/>
      <c r="C21" s="81"/>
    </row>
  </sheetData>
  <sheetProtection algorithmName="SHA-512" hashValue="EPalQbwT66X+I5C9f7WNqSdn4LeBwLaa1LtPkmMXXVLlfJMTo0KqjhaACzgJVj/qhCqZSkwzVDsuazamdddrXQ==" saltValue="6qFLnVIbDLukuWaJstYobA==" spinCount="100000" sheet="1" objects="1" scenarios="1"/>
  <mergeCells count="4">
    <mergeCell ref="B17:C17"/>
    <mergeCell ref="B18:C18"/>
    <mergeCell ref="C2:D2"/>
    <mergeCell ref="C3:D3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4659260841701"/>
  </sheetPr>
  <dimension ref="B28:Q98"/>
  <sheetViews>
    <sheetView showRowColHeaders="0" zoomScale="90" zoomScaleNormal="90" workbookViewId="0">
      <selection activeCell="B29" sqref="B29:J29"/>
    </sheetView>
  </sheetViews>
  <sheetFormatPr defaultColWidth="8.81640625" defaultRowHeight="12.5"/>
  <cols>
    <col min="1" max="1" width="3.453125" style="72" customWidth="1"/>
    <col min="2" max="3" width="10.453125" style="72" customWidth="1"/>
    <col min="4" max="6" width="10.453125" style="72" hidden="1" customWidth="1"/>
    <col min="7" max="7" width="15" style="72" customWidth="1"/>
    <col min="8" max="8" width="81.08984375" style="72" customWidth="1"/>
    <col min="9" max="9" width="10.81640625" style="72" customWidth="1"/>
    <col min="10" max="10" width="53.08984375" style="72" customWidth="1"/>
    <col min="11" max="11" width="8.81640625" style="72"/>
    <col min="12" max="12" width="26.453125" style="72" hidden="1" customWidth="1"/>
    <col min="13" max="13" width="9.08984375" style="72" hidden="1" customWidth="1"/>
    <col min="14" max="14" width="21.81640625" style="72" hidden="1" customWidth="1"/>
    <col min="15" max="15" width="8.81640625" style="72" hidden="1" customWidth="1"/>
    <col min="16" max="16" width="14.453125" style="72" hidden="1" customWidth="1"/>
    <col min="17" max="17" width="12.08984375" style="72" hidden="1" customWidth="1"/>
    <col min="18" max="16384" width="8.81640625" style="72"/>
  </cols>
  <sheetData>
    <row r="28" spans="2:17" s="71" customFormat="1" ht="14.5" thickBot="1"/>
    <row r="29" spans="2:17" ht="28.5">
      <c r="B29" s="535" t="s">
        <v>120</v>
      </c>
      <c r="C29" s="536"/>
      <c r="D29" s="536"/>
      <c r="E29" s="536"/>
      <c r="F29" s="536"/>
      <c r="G29" s="536"/>
      <c r="H29" s="536"/>
      <c r="I29" s="536"/>
      <c r="J29" s="537"/>
    </row>
    <row r="30" spans="2:17" ht="37">
      <c r="B30" s="267" t="s">
        <v>881</v>
      </c>
      <c r="C30" s="328" t="s">
        <v>1039</v>
      </c>
      <c r="D30" s="120" t="s">
        <v>798</v>
      </c>
      <c r="E30" s="120" t="s">
        <v>799</v>
      </c>
      <c r="F30" s="120" t="s">
        <v>800</v>
      </c>
      <c r="G30" s="120" t="s">
        <v>384</v>
      </c>
      <c r="H30" s="120" t="s">
        <v>71</v>
      </c>
      <c r="I30" s="120" t="s">
        <v>72</v>
      </c>
      <c r="J30" s="121" t="s">
        <v>73</v>
      </c>
      <c r="L30" s="73"/>
      <c r="M30" s="73" t="s">
        <v>801</v>
      </c>
      <c r="N30" s="73" t="s">
        <v>802</v>
      </c>
      <c r="O30" s="73" t="s">
        <v>803</v>
      </c>
      <c r="P30" s="73" t="s">
        <v>414</v>
      </c>
      <c r="Q30" s="73" t="s">
        <v>804</v>
      </c>
    </row>
    <row r="31" spans="2:17" ht="29">
      <c r="B31" s="541" t="s">
        <v>805</v>
      </c>
      <c r="C31" s="122" t="s">
        <v>324</v>
      </c>
      <c r="D31" s="123">
        <f t="shared" ref="D31:D45" si="0">COUNTIF($G31,"Гендер")</f>
        <v>1</v>
      </c>
      <c r="E31" s="123">
        <f t="shared" ref="E31:E42" si="1">COUNTIF($G31,"Нормы")</f>
        <v>0</v>
      </c>
      <c r="F31" s="123">
        <f t="shared" ref="F31:F42" si="2">COUNTIF($G31,"Права")</f>
        <v>0</v>
      </c>
      <c r="G31" s="124" t="s">
        <v>415</v>
      </c>
      <c r="H31" s="125" t="s">
        <v>124</v>
      </c>
      <c r="I31" s="106"/>
      <c r="J31" s="259"/>
      <c r="L31" s="73" t="s">
        <v>74</v>
      </c>
      <c r="M31" s="73">
        <f>COUNTIF(I31:I39,Lists!$C$2)</f>
        <v>0</v>
      </c>
      <c r="N31" s="73">
        <f>COUNTIF($I$31:$I$39,Lists!$C$3)</f>
        <v>0</v>
      </c>
      <c r="O31" s="73">
        <f>COUNTIF($I$31:$I$39,Lists!$C$4)</f>
        <v>0</v>
      </c>
      <c r="P31" s="73">
        <f>COUNTIF($I$31:$I$39,Lists!$C$5)</f>
        <v>0</v>
      </c>
      <c r="Q31" s="73">
        <f>COUNTIF($I$31:$I$39,"")</f>
        <v>9</v>
      </c>
    </row>
    <row r="32" spans="2:17" ht="29">
      <c r="B32" s="542"/>
      <c r="C32" s="127" t="s">
        <v>121</v>
      </c>
      <c r="D32" s="127">
        <f t="shared" si="0"/>
        <v>0</v>
      </c>
      <c r="E32" s="127">
        <f t="shared" si="1"/>
        <v>1</v>
      </c>
      <c r="F32" s="127">
        <f t="shared" si="2"/>
        <v>0</v>
      </c>
      <c r="G32" s="128" t="s">
        <v>419</v>
      </c>
      <c r="H32" s="129" t="s">
        <v>346</v>
      </c>
      <c r="I32" s="106"/>
      <c r="J32" s="260"/>
      <c r="L32" s="73" t="s">
        <v>412</v>
      </c>
      <c r="M32" s="73">
        <f>COUNTIF($I$40:$I$44,Lists!$C$2)</f>
        <v>0</v>
      </c>
      <c r="N32" s="73">
        <f>COUNTIF($I$40:$I$44,Lists!$C$3)</f>
        <v>0</v>
      </c>
      <c r="O32" s="73">
        <f>COUNTIF($I$40:$I$44,Lists!$C$4)</f>
        <v>0</v>
      </c>
      <c r="P32" s="73">
        <f>COUNTIF($I$40:$I$44,Lists!$C$5)</f>
        <v>0</v>
      </c>
      <c r="Q32" s="73">
        <f>COUNTIF($I$40:$I$44,"")</f>
        <v>5</v>
      </c>
    </row>
    <row r="33" spans="2:17" ht="29">
      <c r="B33" s="542"/>
      <c r="C33" s="127" t="s">
        <v>126</v>
      </c>
      <c r="D33" s="127">
        <f t="shared" si="0"/>
        <v>0</v>
      </c>
      <c r="E33" s="127">
        <f t="shared" si="1"/>
        <v>0</v>
      </c>
      <c r="F33" s="127">
        <f t="shared" si="2"/>
        <v>0</v>
      </c>
      <c r="G33" s="128" t="s">
        <v>76</v>
      </c>
      <c r="H33" s="129" t="s">
        <v>127</v>
      </c>
      <c r="I33" s="106"/>
      <c r="J33" s="260"/>
      <c r="L33" s="73" t="s">
        <v>806</v>
      </c>
      <c r="M33" s="73">
        <f>COUNTIF($I$45:$I$51,Lists!$C$2)</f>
        <v>0</v>
      </c>
      <c r="N33" s="73">
        <f>COUNTIF($I$45:$I$51,Lists!$C$3)</f>
        <v>0</v>
      </c>
      <c r="O33" s="73">
        <f>COUNTIF($I$45:$I$51,Lists!$C$4)</f>
        <v>0</v>
      </c>
      <c r="P33" s="73">
        <f>COUNTIF($I$45:$I$51,Lists!$C$5)</f>
        <v>0</v>
      </c>
      <c r="Q33" s="73">
        <f>COUNTIF($I$45:$I$51,"")</f>
        <v>7</v>
      </c>
    </row>
    <row r="34" spans="2:17" ht="28">
      <c r="B34" s="542"/>
      <c r="C34" s="127" t="s">
        <v>324</v>
      </c>
      <c r="D34" s="127">
        <f t="shared" si="0"/>
        <v>1</v>
      </c>
      <c r="E34" s="127">
        <f t="shared" si="1"/>
        <v>0</v>
      </c>
      <c r="F34" s="127">
        <f t="shared" si="2"/>
        <v>0</v>
      </c>
      <c r="G34" s="128" t="s">
        <v>415</v>
      </c>
      <c r="H34" s="129" t="s">
        <v>129</v>
      </c>
      <c r="I34" s="106"/>
      <c r="J34" s="130"/>
      <c r="L34" s="73" t="s">
        <v>397</v>
      </c>
      <c r="M34" s="73">
        <f>COUNTIF($I$52:$I$58,Lists!$C$2)</f>
        <v>0</v>
      </c>
      <c r="N34" s="73">
        <f>COUNTIF($I$52:$I$58,Lists!$C$3)</f>
        <v>0</v>
      </c>
      <c r="O34" s="73">
        <f>COUNTIF($I$52:$I$58,Lists!$C$4)</f>
        <v>0</v>
      </c>
      <c r="P34" s="73">
        <f>COUNTIF($I$52:$I$58,Lists!$C$5)</f>
        <v>0</v>
      </c>
      <c r="Q34" s="73">
        <f>COUNTIF($I$52:$I$58,"")</f>
        <v>7</v>
      </c>
    </row>
    <row r="35" spans="2:17" ht="29">
      <c r="B35" s="542"/>
      <c r="C35" s="127" t="s">
        <v>126</v>
      </c>
      <c r="D35" s="127">
        <f t="shared" si="0"/>
        <v>0</v>
      </c>
      <c r="E35" s="127">
        <f t="shared" si="1"/>
        <v>0</v>
      </c>
      <c r="F35" s="127">
        <f t="shared" si="2"/>
        <v>1</v>
      </c>
      <c r="G35" s="128" t="s">
        <v>416</v>
      </c>
      <c r="H35" s="129" t="s">
        <v>130</v>
      </c>
      <c r="I35" s="106"/>
      <c r="J35" s="260"/>
      <c r="L35" s="73" t="s">
        <v>413</v>
      </c>
      <c r="M35" s="73">
        <f>COUNTIF($I$59:$I$68,Lists!$C$2)</f>
        <v>0</v>
      </c>
      <c r="N35" s="73">
        <f>COUNTIF($I$59:$I$68,Lists!$C$3)</f>
        <v>0</v>
      </c>
      <c r="O35" s="73">
        <f>COUNTIF($I$59:$I$68,Lists!$C$4)</f>
        <v>0</v>
      </c>
      <c r="P35" s="73">
        <f>COUNTIF($I$59:$I$68,Lists!$C$5)</f>
        <v>0</v>
      </c>
      <c r="Q35" s="73">
        <f>COUNTIF($I$59:$I$68,"")</f>
        <v>10</v>
      </c>
    </row>
    <row r="36" spans="2:17" ht="29">
      <c r="B36" s="542"/>
      <c r="C36" s="127" t="s">
        <v>121</v>
      </c>
      <c r="D36" s="127">
        <f t="shared" si="0"/>
        <v>0</v>
      </c>
      <c r="E36" s="127">
        <f t="shared" si="1"/>
        <v>0</v>
      </c>
      <c r="F36" s="127">
        <f t="shared" si="2"/>
        <v>0</v>
      </c>
      <c r="G36" s="128" t="s">
        <v>76</v>
      </c>
      <c r="H36" s="129" t="s">
        <v>122</v>
      </c>
      <c r="I36" s="106"/>
      <c r="J36" s="260"/>
      <c r="L36" s="73" t="s">
        <v>395</v>
      </c>
      <c r="M36" s="73">
        <f>COUNTIF($I$69:$I$77,Lists!$C$2)</f>
        <v>0</v>
      </c>
      <c r="N36" s="73">
        <f>COUNTIF($I$69:$I$77,Lists!$C$3)</f>
        <v>0</v>
      </c>
      <c r="O36" s="73">
        <f>COUNTIF($I$69:$I$77,Lists!$C$4)</f>
        <v>0</v>
      </c>
      <c r="P36" s="73">
        <f>COUNTIF($I$69:$I$77,Lists!$C$5)</f>
        <v>0</v>
      </c>
      <c r="Q36" s="73">
        <f>COUNTIF($I$69:$I$77,"")</f>
        <v>9</v>
      </c>
    </row>
    <row r="37" spans="2:17" ht="28">
      <c r="B37" s="542"/>
      <c r="C37" s="127" t="s">
        <v>126</v>
      </c>
      <c r="D37" s="127">
        <f t="shared" si="0"/>
        <v>0</v>
      </c>
      <c r="E37" s="127">
        <f t="shared" si="1"/>
        <v>0</v>
      </c>
      <c r="F37" s="127">
        <f t="shared" si="2"/>
        <v>0</v>
      </c>
      <c r="G37" s="128" t="s">
        <v>76</v>
      </c>
      <c r="H37" s="129" t="s">
        <v>132</v>
      </c>
      <c r="I37" s="319"/>
      <c r="J37" s="260"/>
      <c r="L37" s="73" t="s">
        <v>394</v>
      </c>
      <c r="M37" s="73">
        <f>COUNTIF($I$78:$I$86,Lists!$C$2)</f>
        <v>0</v>
      </c>
      <c r="N37" s="73">
        <f>COUNTIF($I$78:$I$86,Lists!$C$3)</f>
        <v>0</v>
      </c>
      <c r="O37" s="73">
        <f>COUNTIF($I$78:$I$86,Lists!$C$4)</f>
        <v>0</v>
      </c>
      <c r="P37" s="73">
        <f>COUNTIF($I$78:$I$86,Lists!$C$5)</f>
        <v>0</v>
      </c>
      <c r="Q37" s="73">
        <f>COUNTIF($I$78:$I$86,"")</f>
        <v>9</v>
      </c>
    </row>
    <row r="38" spans="2:17" ht="43.5">
      <c r="B38" s="542"/>
      <c r="C38" s="127" t="s">
        <v>126</v>
      </c>
      <c r="D38" s="127">
        <f t="shared" si="0"/>
        <v>0</v>
      </c>
      <c r="E38" s="127">
        <f t="shared" si="1"/>
        <v>0</v>
      </c>
      <c r="F38" s="127">
        <f t="shared" si="2"/>
        <v>1</v>
      </c>
      <c r="G38" s="128" t="s">
        <v>416</v>
      </c>
      <c r="H38" s="129" t="s">
        <v>133</v>
      </c>
      <c r="I38" s="319"/>
      <c r="J38" s="130"/>
      <c r="L38" s="73" t="s">
        <v>393</v>
      </c>
      <c r="M38" s="73">
        <f>COUNTIF($I$87:$I$98,Lists!$C$2)</f>
        <v>0</v>
      </c>
      <c r="N38" s="73">
        <f>COUNTIF($I$87:$I$98,Lists!$C$3)</f>
        <v>0</v>
      </c>
      <c r="O38" s="73">
        <f>COUNTIF($I$87:$I$98,Lists!$C$4)</f>
        <v>0</v>
      </c>
      <c r="P38" s="73">
        <f>COUNTIF($I$87:$I$98,Lists!$C$5)</f>
        <v>0</v>
      </c>
      <c r="Q38" s="73">
        <f>COUNTIF($I$87:$I$98,"")</f>
        <v>12</v>
      </c>
    </row>
    <row r="39" spans="2:17" ht="29">
      <c r="B39" s="542"/>
      <c r="C39" s="132" t="s">
        <v>324</v>
      </c>
      <c r="D39" s="132">
        <f t="shared" si="0"/>
        <v>0</v>
      </c>
      <c r="E39" s="132">
        <f t="shared" si="1"/>
        <v>0</v>
      </c>
      <c r="F39" s="132">
        <f t="shared" si="2"/>
        <v>1</v>
      </c>
      <c r="G39" s="133" t="s">
        <v>416</v>
      </c>
      <c r="H39" s="134" t="s">
        <v>137</v>
      </c>
      <c r="I39" s="135"/>
      <c r="J39" s="136"/>
      <c r="L39" s="73" t="s">
        <v>405</v>
      </c>
      <c r="M39" s="73">
        <f>SUM(M31:M38)</f>
        <v>0</v>
      </c>
      <c r="N39" s="73">
        <f>SUM(N31:N38)</f>
        <v>0</v>
      </c>
      <c r="O39" s="73">
        <f>SUM(O31:O38)</f>
        <v>0</v>
      </c>
      <c r="P39" s="73">
        <f>SUM(P31:P38)</f>
        <v>0</v>
      </c>
      <c r="Q39" s="73">
        <f>SUM(Q31:Q38)</f>
        <v>68</v>
      </c>
    </row>
    <row r="40" spans="2:17" ht="43.5">
      <c r="B40" s="541" t="s">
        <v>81</v>
      </c>
      <c r="C40" s="122" t="s">
        <v>324</v>
      </c>
      <c r="D40" s="122">
        <f t="shared" si="0"/>
        <v>0</v>
      </c>
      <c r="E40" s="122">
        <f t="shared" si="1"/>
        <v>1</v>
      </c>
      <c r="F40" s="122">
        <f t="shared" si="2"/>
        <v>0</v>
      </c>
      <c r="G40" s="124" t="s">
        <v>419</v>
      </c>
      <c r="H40" s="125" t="s">
        <v>347</v>
      </c>
      <c r="I40" s="316"/>
      <c r="J40" s="126"/>
      <c r="L40" s="74"/>
      <c r="M40" s="74"/>
      <c r="N40" s="74"/>
      <c r="O40" s="74"/>
      <c r="P40" s="74"/>
      <c r="Q40" s="74"/>
    </row>
    <row r="41" spans="2:17" ht="29">
      <c r="B41" s="542"/>
      <c r="C41" s="127" t="s">
        <v>324</v>
      </c>
      <c r="D41" s="127">
        <f t="shared" si="0"/>
        <v>0</v>
      </c>
      <c r="E41" s="127">
        <f t="shared" si="1"/>
        <v>0</v>
      </c>
      <c r="F41" s="127">
        <f t="shared" si="2"/>
        <v>1</v>
      </c>
      <c r="G41" s="128" t="s">
        <v>416</v>
      </c>
      <c r="H41" s="129" t="s">
        <v>140</v>
      </c>
      <c r="I41" s="106"/>
      <c r="J41" s="130"/>
      <c r="L41" s="73"/>
      <c r="M41" s="73" t="s">
        <v>801</v>
      </c>
      <c r="N41" s="73" t="s">
        <v>802</v>
      </c>
      <c r="O41" s="73" t="s">
        <v>803</v>
      </c>
      <c r="P41" s="73" t="s">
        <v>414</v>
      </c>
      <c r="Q41" s="73" t="s">
        <v>804</v>
      </c>
    </row>
    <row r="42" spans="2:17" ht="29">
      <c r="B42" s="542"/>
      <c r="C42" s="127" t="s">
        <v>126</v>
      </c>
      <c r="D42" s="127">
        <f t="shared" si="0"/>
        <v>0</v>
      </c>
      <c r="E42" s="127">
        <f t="shared" si="1"/>
        <v>0</v>
      </c>
      <c r="F42" s="127">
        <f t="shared" si="2"/>
        <v>1</v>
      </c>
      <c r="G42" s="128" t="s">
        <v>416</v>
      </c>
      <c r="H42" s="129" t="s">
        <v>142</v>
      </c>
      <c r="I42" s="106"/>
      <c r="J42" s="130"/>
      <c r="L42" s="73" t="s">
        <v>424</v>
      </c>
      <c r="M42" s="73">
        <f>COUNTIFS($C$31:$C$98,"Знания",$I$31:$I$98,Lists!$C$2)</f>
        <v>0</v>
      </c>
      <c r="N42" s="73">
        <f>COUNTIFS($C$31:$C$98,"Знания",$I$31:$I$98,Lists!$C$3)</f>
        <v>0</v>
      </c>
      <c r="O42" s="73">
        <f>COUNTIFS($C$31:$C$98,"Знания",$I$31:$I$98,Lists!$C$4)</f>
        <v>0</v>
      </c>
      <c r="P42" s="73">
        <f>COUNTIFS($C$31:$C$98,"Знания",$I$31:$I$98,Lists!$C$5)</f>
        <v>0</v>
      </c>
      <c r="Q42" s="73">
        <f>COUNTIFS($C$31:$C$98,"Знания",$I$31:$I$98,"")</f>
        <v>29</v>
      </c>
    </row>
    <row r="43" spans="2:17" ht="29">
      <c r="B43" s="542"/>
      <c r="C43" s="127" t="s">
        <v>121</v>
      </c>
      <c r="D43" s="127">
        <f t="shared" si="0"/>
        <v>0</v>
      </c>
      <c r="E43" s="127">
        <v>1</v>
      </c>
      <c r="F43" s="127">
        <v>1</v>
      </c>
      <c r="G43" s="128" t="s">
        <v>420</v>
      </c>
      <c r="H43" s="129" t="s">
        <v>143</v>
      </c>
      <c r="I43" s="106"/>
      <c r="J43" s="130"/>
      <c r="L43" s="73" t="s">
        <v>425</v>
      </c>
      <c r="M43" s="73">
        <f>COUNTIFS($C$31:$C$98,"Установки",$I$31:$I$98,Lists!$C$2)</f>
        <v>0</v>
      </c>
      <c r="N43" s="73">
        <f>COUNTIFS($C$31:$C$98,"Установки",$I$31:$I$98,Lists!$C$3)</f>
        <v>0</v>
      </c>
      <c r="O43" s="73">
        <f>COUNTIFS($C$31:$C$98,"Установки",$I$31:$I$98,Lists!$C$4)</f>
        <v>0</v>
      </c>
      <c r="P43" s="73">
        <f>COUNTIFS($C$31:$C$98,"Установки",$I$31:$I$98,Lists!$C$5)</f>
        <v>0</v>
      </c>
      <c r="Q43" s="73">
        <f>COUNTIFS($C$31:$C$98,"Установки",$I$31:$I$98,"")</f>
        <v>18</v>
      </c>
    </row>
    <row r="44" spans="2:17" ht="29">
      <c r="B44" s="542"/>
      <c r="C44" s="132" t="s">
        <v>121</v>
      </c>
      <c r="D44" s="132">
        <f t="shared" si="0"/>
        <v>0</v>
      </c>
      <c r="E44" s="132">
        <f>COUNTIF($G44,"Нормы")</f>
        <v>1</v>
      </c>
      <c r="F44" s="132">
        <f t="shared" ref="F44:F49" si="3">COUNTIF($G44,"Права")</f>
        <v>0</v>
      </c>
      <c r="G44" s="133" t="s">
        <v>419</v>
      </c>
      <c r="H44" s="134" t="s">
        <v>145</v>
      </c>
      <c r="I44" s="135"/>
      <c r="J44" s="136"/>
      <c r="L44" s="73" t="s">
        <v>426</v>
      </c>
      <c r="M44" s="73">
        <f>COUNTIFS($C$31:$C$98,"Навыки",$I$31:$I$98,Lists!$C$2)</f>
        <v>0</v>
      </c>
      <c r="N44" s="73">
        <f>COUNTIFS($C$31:$C$98,"Навыки",$I$31:$I$98,Lists!$C$3)</f>
        <v>0</v>
      </c>
      <c r="O44" s="73">
        <f>COUNTIFS($C$31:$C$98,"Навыки",$I$31:$I$98,Lists!$C$4)</f>
        <v>0</v>
      </c>
      <c r="P44" s="73">
        <f>COUNTIFS($C$31:$C$98,"Навыки",$I$31:$I$98,Lists!$C$5)</f>
        <v>0</v>
      </c>
      <c r="Q44" s="73">
        <f>COUNTIFS($C$31:$C$98,"Навыки",$I$31:$I$98,"")</f>
        <v>21</v>
      </c>
    </row>
    <row r="45" spans="2:17" ht="29">
      <c r="B45" s="541" t="s">
        <v>82</v>
      </c>
      <c r="C45" s="122" t="s">
        <v>126</v>
      </c>
      <c r="D45" s="122">
        <f t="shared" si="0"/>
        <v>1</v>
      </c>
      <c r="E45" s="122">
        <f>COUNTIF($G45,"Нормы")</f>
        <v>0</v>
      </c>
      <c r="F45" s="122">
        <f t="shared" si="3"/>
        <v>0</v>
      </c>
      <c r="G45" s="124" t="s">
        <v>415</v>
      </c>
      <c r="H45" s="125" t="s">
        <v>147</v>
      </c>
      <c r="I45" s="137"/>
      <c r="J45" s="126"/>
      <c r="L45" s="73" t="s">
        <v>427</v>
      </c>
      <c r="M45" s="73">
        <f>COUNTIFS($D$31:$D$98,"1",$I$31:$I$98,Lists!$C$2)</f>
        <v>0</v>
      </c>
      <c r="N45" s="73">
        <f>COUNTIFS($D$31:$D$98,"1",$I$31:$I$98,Lists!$C$3)</f>
        <v>0</v>
      </c>
      <c r="O45" s="73">
        <f>COUNTIFS($D$31:$D$98,"1",$I$31:$I$98,Lists!$C$4)</f>
        <v>0</v>
      </c>
      <c r="P45" s="73">
        <f>COUNTIFS($D$31:$D$98,"1",$I$31:$I$98,Lists!$C$5)</f>
        <v>0</v>
      </c>
      <c r="Q45" s="73">
        <f>COUNTIFS($D$31:$D$98,"1",$I$31:$I$98,"")</f>
        <v>20</v>
      </c>
    </row>
    <row r="46" spans="2:17" ht="29">
      <c r="B46" s="542"/>
      <c r="C46" s="127" t="s">
        <v>126</v>
      </c>
      <c r="D46" s="127">
        <v>1</v>
      </c>
      <c r="E46" s="127">
        <v>1</v>
      </c>
      <c r="F46" s="127">
        <f t="shared" si="3"/>
        <v>0</v>
      </c>
      <c r="G46" s="128" t="s">
        <v>807</v>
      </c>
      <c r="H46" s="129" t="s">
        <v>149</v>
      </c>
      <c r="I46" s="106"/>
      <c r="J46" s="130"/>
      <c r="L46" s="73" t="s">
        <v>428</v>
      </c>
      <c r="M46" s="73">
        <f>COUNTIFS($E$31:$E$98,"1",$I$31:$I$98,Lists!$C$2)</f>
        <v>0</v>
      </c>
      <c r="N46" s="73">
        <f>COUNTIFS($E$31:$E$98,"1",$I$31:$I$98,Lists!$C$3)</f>
        <v>0</v>
      </c>
      <c r="O46" s="73">
        <f>COUNTIFS($E$31:$E$98,"1",$I$31:$I$98,Lists!$C$4)</f>
        <v>0</v>
      </c>
      <c r="P46" s="73">
        <f>COUNTIFS($E$31:$E$98,"1",$I$31:$I$98,Lists!$C$5)</f>
        <v>0</v>
      </c>
      <c r="Q46" s="73">
        <f>COUNTIFS($E$31:$E$98,"1",$I$31:$I$98,"")</f>
        <v>14</v>
      </c>
    </row>
    <row r="47" spans="2:17" ht="14.5">
      <c r="B47" s="542"/>
      <c r="C47" s="127" t="s">
        <v>121</v>
      </c>
      <c r="D47" s="127">
        <f>COUNTIF($G47,"Гендер")</f>
        <v>1</v>
      </c>
      <c r="E47" s="127">
        <f>COUNTIF($G47,"Нормы")</f>
        <v>0</v>
      </c>
      <c r="F47" s="127">
        <f t="shared" si="3"/>
        <v>0</v>
      </c>
      <c r="G47" s="128" t="s">
        <v>415</v>
      </c>
      <c r="H47" s="129" t="s">
        <v>150</v>
      </c>
      <c r="I47" s="106"/>
      <c r="J47" s="130"/>
      <c r="L47" s="73" t="s">
        <v>429</v>
      </c>
      <c r="M47" s="73">
        <f>COUNTIFS($F$31:$F$98,"1",$I$31:$I$98,Lists!$C$2)</f>
        <v>0</v>
      </c>
      <c r="N47" s="73">
        <f>COUNTIFS($F$31:$F$98,"1",$I$31:$I$98,Lists!$C$3)</f>
        <v>0</v>
      </c>
      <c r="O47" s="73">
        <f>COUNTIFS($F$31:$F$98,"1",$I$31:$I$98,Lists!$C$4)</f>
        <v>0</v>
      </c>
      <c r="P47" s="73">
        <f>COUNTIFS($F$31:$F$98,"1",$I$31:$I$98,Lists!$C$5)</f>
        <v>0</v>
      </c>
      <c r="Q47" s="73">
        <f>COUNTIFS($F$31:$F$98,"1",$I$31:$I$98,"")</f>
        <v>22</v>
      </c>
    </row>
    <row r="48" spans="2:17" ht="43.5">
      <c r="B48" s="542"/>
      <c r="C48" s="127" t="s">
        <v>126</v>
      </c>
      <c r="D48" s="127">
        <f>COUNTIF($G48,"Гендер")</f>
        <v>1</v>
      </c>
      <c r="E48" s="127">
        <f>COUNTIF($G48,"Нормы")</f>
        <v>0</v>
      </c>
      <c r="F48" s="127">
        <f t="shared" si="3"/>
        <v>0</v>
      </c>
      <c r="G48" s="128" t="s">
        <v>415</v>
      </c>
      <c r="H48" s="129" t="s">
        <v>151</v>
      </c>
      <c r="I48" s="106"/>
      <c r="J48" s="130"/>
    </row>
    <row r="49" spans="2:10" ht="29">
      <c r="B49" s="542"/>
      <c r="C49" s="127" t="s">
        <v>324</v>
      </c>
      <c r="D49" s="127">
        <f>COUNTIF($G49,"Гендер")</f>
        <v>1</v>
      </c>
      <c r="E49" s="127">
        <f>COUNTIF($G49,"Нормы")</f>
        <v>0</v>
      </c>
      <c r="F49" s="127">
        <f t="shared" si="3"/>
        <v>0</v>
      </c>
      <c r="G49" s="128" t="s">
        <v>415</v>
      </c>
      <c r="H49" s="129" t="s">
        <v>348</v>
      </c>
      <c r="I49" s="106"/>
      <c r="J49" s="130"/>
    </row>
    <row r="50" spans="2:10" ht="29">
      <c r="B50" s="542"/>
      <c r="C50" s="127" t="s">
        <v>126</v>
      </c>
      <c r="D50" s="127">
        <v>1</v>
      </c>
      <c r="E50" s="127">
        <f>COUNTIF($G50,"Нормы")</f>
        <v>0</v>
      </c>
      <c r="F50" s="127">
        <v>1</v>
      </c>
      <c r="G50" s="128" t="s">
        <v>417</v>
      </c>
      <c r="H50" s="129" t="s">
        <v>153</v>
      </c>
      <c r="I50" s="106"/>
      <c r="J50" s="130"/>
    </row>
    <row r="51" spans="2:10" ht="43.5">
      <c r="B51" s="542"/>
      <c r="C51" s="132" t="s">
        <v>324</v>
      </c>
      <c r="D51" s="132">
        <v>1</v>
      </c>
      <c r="E51" s="132">
        <v>1</v>
      </c>
      <c r="F51" s="132">
        <v>1</v>
      </c>
      <c r="G51" s="133" t="s">
        <v>422</v>
      </c>
      <c r="H51" s="134" t="s">
        <v>155</v>
      </c>
      <c r="I51" s="135"/>
      <c r="J51" s="136"/>
    </row>
    <row r="52" spans="2:10" ht="43.5">
      <c r="B52" s="541" t="s">
        <v>88</v>
      </c>
      <c r="C52" s="122" t="s">
        <v>126</v>
      </c>
      <c r="D52" s="122">
        <f t="shared" ref="D52:D58" si="4">COUNTIF($G52,"Гендер")</f>
        <v>0</v>
      </c>
      <c r="E52" s="122">
        <f t="shared" ref="E52:E58" si="5">COUNTIF($G52,"Нормы")</f>
        <v>0</v>
      </c>
      <c r="F52" s="122">
        <f t="shared" ref="F52:F88" si="6">COUNTIF($G52,"Права")</f>
        <v>0</v>
      </c>
      <c r="G52" s="124" t="s">
        <v>430</v>
      </c>
      <c r="H52" s="125" t="s">
        <v>158</v>
      </c>
      <c r="I52" s="137"/>
      <c r="J52" s="126"/>
    </row>
    <row r="53" spans="2:10" ht="29">
      <c r="B53" s="542"/>
      <c r="C53" s="127" t="s">
        <v>324</v>
      </c>
      <c r="D53" s="127">
        <f t="shared" si="4"/>
        <v>0</v>
      </c>
      <c r="E53" s="127">
        <f t="shared" si="5"/>
        <v>0</v>
      </c>
      <c r="F53" s="127">
        <f t="shared" si="6"/>
        <v>1</v>
      </c>
      <c r="G53" s="128" t="s">
        <v>416</v>
      </c>
      <c r="H53" s="129" t="s">
        <v>160</v>
      </c>
      <c r="I53" s="106"/>
      <c r="J53" s="130"/>
    </row>
    <row r="54" spans="2:10" ht="29">
      <c r="B54" s="542"/>
      <c r="C54" s="127" t="s">
        <v>121</v>
      </c>
      <c r="D54" s="127">
        <f t="shared" si="4"/>
        <v>0</v>
      </c>
      <c r="E54" s="127">
        <f t="shared" si="5"/>
        <v>0</v>
      </c>
      <c r="F54" s="127">
        <f t="shared" si="6"/>
        <v>1</v>
      </c>
      <c r="G54" s="128" t="s">
        <v>416</v>
      </c>
      <c r="H54" s="129" t="s">
        <v>161</v>
      </c>
      <c r="I54" s="106"/>
      <c r="J54" s="130"/>
    </row>
    <row r="55" spans="2:10" ht="29">
      <c r="B55" s="542"/>
      <c r="C55" s="127" t="s">
        <v>121</v>
      </c>
      <c r="D55" s="127">
        <f t="shared" si="4"/>
        <v>0</v>
      </c>
      <c r="E55" s="127">
        <f t="shared" si="5"/>
        <v>0</v>
      </c>
      <c r="F55" s="127">
        <f t="shared" si="6"/>
        <v>1</v>
      </c>
      <c r="G55" s="128" t="s">
        <v>416</v>
      </c>
      <c r="H55" s="129" t="s">
        <v>162</v>
      </c>
      <c r="I55" s="106"/>
      <c r="J55" s="130"/>
    </row>
    <row r="56" spans="2:10" ht="29">
      <c r="B56" s="542"/>
      <c r="C56" s="127" t="s">
        <v>324</v>
      </c>
      <c r="D56" s="127">
        <f t="shared" si="4"/>
        <v>0</v>
      </c>
      <c r="E56" s="127">
        <f t="shared" si="5"/>
        <v>0</v>
      </c>
      <c r="F56" s="127">
        <f t="shared" si="6"/>
        <v>1</v>
      </c>
      <c r="G56" s="128" t="s">
        <v>416</v>
      </c>
      <c r="H56" s="129" t="s">
        <v>163</v>
      </c>
      <c r="I56" s="106"/>
      <c r="J56" s="130"/>
    </row>
    <row r="57" spans="2:10" ht="29">
      <c r="B57" s="542"/>
      <c r="C57" s="127" t="s">
        <v>126</v>
      </c>
      <c r="D57" s="127">
        <f t="shared" si="4"/>
        <v>0</v>
      </c>
      <c r="E57" s="127">
        <f t="shared" si="5"/>
        <v>0</v>
      </c>
      <c r="F57" s="127">
        <f t="shared" si="6"/>
        <v>1</v>
      </c>
      <c r="G57" s="128" t="s">
        <v>416</v>
      </c>
      <c r="H57" s="129" t="s">
        <v>165</v>
      </c>
      <c r="I57" s="106"/>
      <c r="J57" s="130"/>
    </row>
    <row r="58" spans="2:10" ht="29">
      <c r="B58" s="542"/>
      <c r="C58" s="132" t="s">
        <v>121</v>
      </c>
      <c r="D58" s="132">
        <f t="shared" si="4"/>
        <v>0</v>
      </c>
      <c r="E58" s="132">
        <f t="shared" si="5"/>
        <v>0</v>
      </c>
      <c r="F58" s="132">
        <f t="shared" si="6"/>
        <v>1</v>
      </c>
      <c r="G58" s="133" t="s">
        <v>416</v>
      </c>
      <c r="H58" s="134" t="s">
        <v>349</v>
      </c>
      <c r="I58" s="135"/>
      <c r="J58" s="136"/>
    </row>
    <row r="59" spans="2:10" ht="29">
      <c r="B59" s="538" t="s">
        <v>93</v>
      </c>
      <c r="C59" s="122" t="s">
        <v>126</v>
      </c>
      <c r="D59" s="122">
        <v>1</v>
      </c>
      <c r="E59" s="122">
        <v>1</v>
      </c>
      <c r="F59" s="122">
        <f t="shared" si="6"/>
        <v>0</v>
      </c>
      <c r="G59" s="124" t="s">
        <v>421</v>
      </c>
      <c r="H59" s="125" t="s">
        <v>167</v>
      </c>
      <c r="I59" s="137"/>
      <c r="J59" s="126"/>
    </row>
    <row r="60" spans="2:10" ht="29">
      <c r="B60" s="539"/>
      <c r="C60" s="127" t="s">
        <v>121</v>
      </c>
      <c r="D60" s="127">
        <f>COUNTIF($G60,"Гендер")</f>
        <v>0</v>
      </c>
      <c r="E60" s="127">
        <f>COUNTIF($G60,"Нормы")</f>
        <v>0</v>
      </c>
      <c r="F60" s="127">
        <f t="shared" si="6"/>
        <v>0</v>
      </c>
      <c r="G60" s="128" t="s">
        <v>76</v>
      </c>
      <c r="H60" s="129" t="s">
        <v>169</v>
      </c>
      <c r="I60" s="106"/>
      <c r="J60" s="130"/>
    </row>
    <row r="61" spans="2:10" ht="43.5">
      <c r="B61" s="539"/>
      <c r="C61" s="127" t="s">
        <v>121</v>
      </c>
      <c r="D61" s="127">
        <f>COUNTIF($G61,"Гендер")</f>
        <v>0</v>
      </c>
      <c r="E61" s="127">
        <f>COUNTIF($G61,"Нормы")</f>
        <v>0</v>
      </c>
      <c r="F61" s="127">
        <f t="shared" si="6"/>
        <v>1</v>
      </c>
      <c r="G61" s="128" t="s">
        <v>416</v>
      </c>
      <c r="H61" s="129" t="s">
        <v>170</v>
      </c>
      <c r="I61" s="106"/>
      <c r="J61" s="130"/>
    </row>
    <row r="62" spans="2:10" ht="29">
      <c r="B62" s="539"/>
      <c r="C62" s="127" t="s">
        <v>126</v>
      </c>
      <c r="D62" s="127">
        <f>COUNTIF($G62,"Гендер")</f>
        <v>0</v>
      </c>
      <c r="E62" s="127">
        <f>COUNTIF($G62,"Нормы")</f>
        <v>0</v>
      </c>
      <c r="F62" s="127">
        <f t="shared" si="6"/>
        <v>0</v>
      </c>
      <c r="G62" s="128" t="s">
        <v>76</v>
      </c>
      <c r="H62" s="129" t="s">
        <v>171</v>
      </c>
      <c r="I62" s="106"/>
      <c r="J62" s="130"/>
    </row>
    <row r="63" spans="2:10" ht="43.5">
      <c r="B63" s="539"/>
      <c r="C63" s="127" t="s">
        <v>324</v>
      </c>
      <c r="D63" s="127">
        <v>1</v>
      </c>
      <c r="E63" s="127">
        <v>1</v>
      </c>
      <c r="F63" s="127">
        <f t="shared" si="6"/>
        <v>0</v>
      </c>
      <c r="G63" s="128" t="s">
        <v>421</v>
      </c>
      <c r="H63" s="129" t="s">
        <v>172</v>
      </c>
      <c r="I63" s="106"/>
      <c r="J63" s="130"/>
    </row>
    <row r="64" spans="2:10" ht="43.5">
      <c r="B64" s="539"/>
      <c r="C64" s="127" t="s">
        <v>126</v>
      </c>
      <c r="D64" s="127">
        <f>COUNTIF($G64,"Гендер")</f>
        <v>1</v>
      </c>
      <c r="E64" s="127">
        <f>COUNTIF($G64,"Нормы")</f>
        <v>0</v>
      </c>
      <c r="F64" s="127">
        <f t="shared" si="6"/>
        <v>0</v>
      </c>
      <c r="G64" s="128" t="s">
        <v>415</v>
      </c>
      <c r="H64" s="129" t="s">
        <v>398</v>
      </c>
      <c r="I64" s="106"/>
      <c r="J64" s="130"/>
    </row>
    <row r="65" spans="2:10" ht="29">
      <c r="B65" s="539"/>
      <c r="C65" s="127" t="s">
        <v>121</v>
      </c>
      <c r="D65" s="127">
        <f>COUNTIF($G65,"Гендер")</f>
        <v>0</v>
      </c>
      <c r="E65" s="127">
        <f>COUNTIF($G65,"Нормы")</f>
        <v>0</v>
      </c>
      <c r="F65" s="127">
        <f t="shared" si="6"/>
        <v>0</v>
      </c>
      <c r="G65" s="128" t="s">
        <v>76</v>
      </c>
      <c r="H65" s="129" t="s">
        <v>174</v>
      </c>
      <c r="I65" s="106"/>
      <c r="J65" s="130"/>
    </row>
    <row r="66" spans="2:10" ht="29">
      <c r="B66" s="539"/>
      <c r="C66" s="127" t="s">
        <v>121</v>
      </c>
      <c r="D66" s="127">
        <v>1</v>
      </c>
      <c r="E66" s="127">
        <v>1</v>
      </c>
      <c r="F66" s="127">
        <f t="shared" si="6"/>
        <v>0</v>
      </c>
      <c r="G66" s="128" t="s">
        <v>421</v>
      </c>
      <c r="H66" s="129" t="s">
        <v>175</v>
      </c>
      <c r="I66" s="106"/>
      <c r="J66" s="130"/>
    </row>
    <row r="67" spans="2:10" ht="29">
      <c r="B67" s="539"/>
      <c r="C67" s="127" t="s">
        <v>126</v>
      </c>
      <c r="D67" s="127">
        <f t="shared" ref="D67:D74" si="7">COUNTIF($G67,"Гендер")</f>
        <v>0</v>
      </c>
      <c r="E67" s="127">
        <f t="shared" ref="E67:E74" si="8">COUNTIF($G67,"Нормы")</f>
        <v>0</v>
      </c>
      <c r="F67" s="127">
        <f t="shared" si="6"/>
        <v>0</v>
      </c>
      <c r="G67" s="128" t="s">
        <v>76</v>
      </c>
      <c r="H67" s="129" t="s">
        <v>176</v>
      </c>
      <c r="I67" s="106"/>
      <c r="J67" s="130"/>
    </row>
    <row r="68" spans="2:10" ht="101.5">
      <c r="B68" s="541"/>
      <c r="C68" s="132" t="s">
        <v>126</v>
      </c>
      <c r="D68" s="132">
        <f t="shared" si="7"/>
        <v>0</v>
      </c>
      <c r="E68" s="132">
        <f t="shared" si="8"/>
        <v>0</v>
      </c>
      <c r="F68" s="132">
        <f t="shared" si="6"/>
        <v>0</v>
      </c>
      <c r="G68" s="133" t="s">
        <v>76</v>
      </c>
      <c r="H68" s="134" t="s">
        <v>350</v>
      </c>
      <c r="I68" s="135"/>
      <c r="J68" s="136"/>
    </row>
    <row r="69" spans="2:10" ht="29">
      <c r="B69" s="538" t="s">
        <v>102</v>
      </c>
      <c r="C69" s="122" t="s">
        <v>126</v>
      </c>
      <c r="D69" s="122">
        <f t="shared" si="7"/>
        <v>1</v>
      </c>
      <c r="E69" s="122">
        <f t="shared" si="8"/>
        <v>0</v>
      </c>
      <c r="F69" s="122">
        <f t="shared" si="6"/>
        <v>0</v>
      </c>
      <c r="G69" s="124" t="s">
        <v>415</v>
      </c>
      <c r="H69" s="125" t="s">
        <v>178</v>
      </c>
      <c r="I69" s="137"/>
      <c r="J69" s="126"/>
    </row>
    <row r="70" spans="2:10" ht="43.5">
      <c r="B70" s="539"/>
      <c r="C70" s="127" t="s">
        <v>126</v>
      </c>
      <c r="D70" s="127">
        <f t="shared" si="7"/>
        <v>1</v>
      </c>
      <c r="E70" s="127">
        <f t="shared" si="8"/>
        <v>0</v>
      </c>
      <c r="F70" s="127">
        <f t="shared" si="6"/>
        <v>0</v>
      </c>
      <c r="G70" s="128" t="s">
        <v>415</v>
      </c>
      <c r="H70" s="129" t="s">
        <v>179</v>
      </c>
      <c r="I70" s="106"/>
      <c r="J70" s="130"/>
    </row>
    <row r="71" spans="2:10" ht="29">
      <c r="B71" s="539"/>
      <c r="C71" s="127" t="s">
        <v>126</v>
      </c>
      <c r="D71" s="127">
        <f t="shared" si="7"/>
        <v>0</v>
      </c>
      <c r="E71" s="127">
        <f t="shared" si="8"/>
        <v>0</v>
      </c>
      <c r="F71" s="127">
        <f t="shared" si="6"/>
        <v>0</v>
      </c>
      <c r="G71" s="128" t="s">
        <v>76</v>
      </c>
      <c r="H71" s="129" t="s">
        <v>181</v>
      </c>
      <c r="I71" s="106"/>
      <c r="J71" s="130"/>
    </row>
    <row r="72" spans="2:10" ht="29">
      <c r="B72" s="539"/>
      <c r="C72" s="127" t="s">
        <v>324</v>
      </c>
      <c r="D72" s="127">
        <f t="shared" si="7"/>
        <v>0</v>
      </c>
      <c r="E72" s="127">
        <f t="shared" si="8"/>
        <v>0</v>
      </c>
      <c r="F72" s="127">
        <f t="shared" si="6"/>
        <v>0</v>
      </c>
      <c r="G72" s="128" t="s">
        <v>76</v>
      </c>
      <c r="H72" s="129" t="s">
        <v>182</v>
      </c>
      <c r="I72" s="106"/>
      <c r="J72" s="130"/>
    </row>
    <row r="73" spans="2:10" ht="29">
      <c r="B73" s="539"/>
      <c r="C73" s="127" t="s">
        <v>324</v>
      </c>
      <c r="D73" s="127">
        <f t="shared" si="7"/>
        <v>0</v>
      </c>
      <c r="E73" s="127">
        <f t="shared" si="8"/>
        <v>1</v>
      </c>
      <c r="F73" s="127">
        <f t="shared" si="6"/>
        <v>0</v>
      </c>
      <c r="G73" s="128" t="s">
        <v>419</v>
      </c>
      <c r="H73" s="129" t="s">
        <v>184</v>
      </c>
      <c r="I73" s="106"/>
      <c r="J73" s="130"/>
    </row>
    <row r="74" spans="2:10" ht="43.5">
      <c r="B74" s="539"/>
      <c r="C74" s="127" t="s">
        <v>324</v>
      </c>
      <c r="D74" s="127">
        <f t="shared" si="7"/>
        <v>0</v>
      </c>
      <c r="E74" s="127">
        <f t="shared" si="8"/>
        <v>0</v>
      </c>
      <c r="F74" s="127">
        <f t="shared" si="6"/>
        <v>1</v>
      </c>
      <c r="G74" s="128" t="s">
        <v>416</v>
      </c>
      <c r="H74" s="129" t="s">
        <v>186</v>
      </c>
      <c r="I74" s="106"/>
      <c r="J74" s="130"/>
    </row>
    <row r="75" spans="2:10" ht="29">
      <c r="B75" s="539"/>
      <c r="C75" s="127" t="s">
        <v>121</v>
      </c>
      <c r="D75" s="127">
        <v>1</v>
      </c>
      <c r="E75" s="127">
        <v>1</v>
      </c>
      <c r="F75" s="127">
        <f t="shared" si="6"/>
        <v>0</v>
      </c>
      <c r="G75" s="128" t="s">
        <v>423</v>
      </c>
      <c r="H75" s="129" t="s">
        <v>187</v>
      </c>
      <c r="I75" s="106"/>
      <c r="J75" s="130"/>
    </row>
    <row r="76" spans="2:10" ht="58">
      <c r="B76" s="539"/>
      <c r="C76" s="127" t="s">
        <v>126</v>
      </c>
      <c r="D76" s="127">
        <f>COUNTIF($G76,"Гендер")</f>
        <v>0</v>
      </c>
      <c r="E76" s="127">
        <f>COUNTIF($G76,"Нормы")</f>
        <v>1</v>
      </c>
      <c r="F76" s="127">
        <f t="shared" si="6"/>
        <v>0</v>
      </c>
      <c r="G76" s="128" t="s">
        <v>419</v>
      </c>
      <c r="H76" s="129" t="s">
        <v>351</v>
      </c>
      <c r="I76" s="106"/>
      <c r="J76" s="130"/>
    </row>
    <row r="77" spans="2:10" ht="29">
      <c r="B77" s="541"/>
      <c r="C77" s="132" t="s">
        <v>121</v>
      </c>
      <c r="D77" s="132">
        <v>1</v>
      </c>
      <c r="E77" s="132">
        <v>1</v>
      </c>
      <c r="F77" s="132">
        <f t="shared" si="6"/>
        <v>0</v>
      </c>
      <c r="G77" s="133" t="s">
        <v>421</v>
      </c>
      <c r="H77" s="134" t="s">
        <v>190</v>
      </c>
      <c r="I77" s="135"/>
      <c r="J77" s="136"/>
    </row>
    <row r="78" spans="2:10" ht="29">
      <c r="B78" s="538" t="s">
        <v>109</v>
      </c>
      <c r="C78" s="122" t="s">
        <v>126</v>
      </c>
      <c r="D78" s="122">
        <f t="shared" ref="D78:D88" si="9">COUNTIF($G78,"Гендер")</f>
        <v>0</v>
      </c>
      <c r="E78" s="122">
        <f t="shared" ref="E78:E98" si="10">COUNTIF($G78,"Нормы")</f>
        <v>0</v>
      </c>
      <c r="F78" s="122">
        <f t="shared" si="6"/>
        <v>0</v>
      </c>
      <c r="G78" s="124" t="s">
        <v>76</v>
      </c>
      <c r="H78" s="125" t="s">
        <v>192</v>
      </c>
      <c r="I78" s="137"/>
      <c r="J78" s="126"/>
    </row>
    <row r="79" spans="2:10" ht="14.5">
      <c r="B79" s="539"/>
      <c r="C79" s="127" t="s">
        <v>121</v>
      </c>
      <c r="D79" s="127">
        <f t="shared" si="9"/>
        <v>0</v>
      </c>
      <c r="E79" s="127">
        <f t="shared" si="10"/>
        <v>1</v>
      </c>
      <c r="F79" s="127">
        <f t="shared" si="6"/>
        <v>0</v>
      </c>
      <c r="G79" s="128" t="s">
        <v>419</v>
      </c>
      <c r="H79" s="129" t="s">
        <v>193</v>
      </c>
      <c r="I79" s="106"/>
      <c r="J79" s="130"/>
    </row>
    <row r="80" spans="2:10" ht="29">
      <c r="B80" s="539"/>
      <c r="C80" s="127" t="s">
        <v>126</v>
      </c>
      <c r="D80" s="127">
        <f t="shared" si="9"/>
        <v>0</v>
      </c>
      <c r="E80" s="127">
        <f t="shared" si="10"/>
        <v>0</v>
      </c>
      <c r="F80" s="127">
        <f t="shared" si="6"/>
        <v>0</v>
      </c>
      <c r="G80" s="128" t="s">
        <v>76</v>
      </c>
      <c r="H80" s="129" t="s">
        <v>194</v>
      </c>
      <c r="I80" s="106"/>
      <c r="J80" s="130"/>
    </row>
    <row r="81" spans="2:10" ht="14.5">
      <c r="B81" s="539"/>
      <c r="C81" s="127" t="s">
        <v>324</v>
      </c>
      <c r="D81" s="127">
        <f t="shared" si="9"/>
        <v>0</v>
      </c>
      <c r="E81" s="127">
        <f t="shared" si="10"/>
        <v>0</v>
      </c>
      <c r="F81" s="127">
        <f t="shared" si="6"/>
        <v>1</v>
      </c>
      <c r="G81" s="128" t="s">
        <v>416</v>
      </c>
      <c r="H81" s="129" t="s">
        <v>195</v>
      </c>
      <c r="I81" s="106"/>
      <c r="J81" s="130"/>
    </row>
    <row r="82" spans="2:10" ht="29">
      <c r="B82" s="539"/>
      <c r="C82" s="127" t="s">
        <v>121</v>
      </c>
      <c r="D82" s="127">
        <f t="shared" si="9"/>
        <v>0</v>
      </c>
      <c r="E82" s="127">
        <f t="shared" si="10"/>
        <v>0</v>
      </c>
      <c r="F82" s="127">
        <f t="shared" si="6"/>
        <v>0</v>
      </c>
      <c r="G82" s="128" t="s">
        <v>76</v>
      </c>
      <c r="H82" s="129" t="s">
        <v>196</v>
      </c>
      <c r="I82" s="106"/>
      <c r="J82" s="130"/>
    </row>
    <row r="83" spans="2:10" ht="29">
      <c r="B83" s="539"/>
      <c r="C83" s="127" t="s">
        <v>126</v>
      </c>
      <c r="D83" s="127">
        <f t="shared" si="9"/>
        <v>0</v>
      </c>
      <c r="E83" s="127">
        <f t="shared" si="10"/>
        <v>0</v>
      </c>
      <c r="F83" s="127">
        <f t="shared" si="6"/>
        <v>0</v>
      </c>
      <c r="G83" s="128" t="s">
        <v>76</v>
      </c>
      <c r="H83" s="129" t="s">
        <v>198</v>
      </c>
      <c r="I83" s="106"/>
      <c r="J83" s="130"/>
    </row>
    <row r="84" spans="2:10" ht="29">
      <c r="B84" s="539"/>
      <c r="C84" s="127" t="s">
        <v>324</v>
      </c>
      <c r="D84" s="127">
        <f t="shared" si="9"/>
        <v>0</v>
      </c>
      <c r="E84" s="127">
        <f t="shared" si="10"/>
        <v>0</v>
      </c>
      <c r="F84" s="127">
        <f t="shared" si="6"/>
        <v>1</v>
      </c>
      <c r="G84" s="128" t="s">
        <v>416</v>
      </c>
      <c r="H84" s="129" t="s">
        <v>199</v>
      </c>
      <c r="I84" s="106"/>
      <c r="J84" s="130"/>
    </row>
    <row r="85" spans="2:10" ht="14.5">
      <c r="B85" s="539"/>
      <c r="C85" s="127" t="s">
        <v>121</v>
      </c>
      <c r="D85" s="127">
        <f t="shared" si="9"/>
        <v>0</v>
      </c>
      <c r="E85" s="127">
        <f t="shared" si="10"/>
        <v>0</v>
      </c>
      <c r="F85" s="127">
        <f t="shared" si="6"/>
        <v>0</v>
      </c>
      <c r="G85" s="128" t="s">
        <v>76</v>
      </c>
      <c r="H85" s="129" t="s">
        <v>200</v>
      </c>
      <c r="I85" s="106"/>
      <c r="J85" s="130"/>
    </row>
    <row r="86" spans="2:10" ht="43.5">
      <c r="B86" s="541"/>
      <c r="C86" s="132" t="s">
        <v>324</v>
      </c>
      <c r="D86" s="132">
        <f t="shared" si="9"/>
        <v>1</v>
      </c>
      <c r="E86" s="132">
        <f t="shared" si="10"/>
        <v>0</v>
      </c>
      <c r="F86" s="132">
        <f t="shared" si="6"/>
        <v>0</v>
      </c>
      <c r="G86" s="133" t="s">
        <v>415</v>
      </c>
      <c r="H86" s="134" t="s">
        <v>202</v>
      </c>
      <c r="I86" s="135"/>
      <c r="J86" s="136"/>
    </row>
    <row r="87" spans="2:10" ht="72.5">
      <c r="B87" s="538" t="s">
        <v>114</v>
      </c>
      <c r="C87" s="122" t="s">
        <v>126</v>
      </c>
      <c r="D87" s="122">
        <f t="shared" si="9"/>
        <v>0</v>
      </c>
      <c r="E87" s="122">
        <f t="shared" si="10"/>
        <v>0</v>
      </c>
      <c r="F87" s="122">
        <f t="shared" si="6"/>
        <v>0</v>
      </c>
      <c r="G87" s="124" t="s">
        <v>76</v>
      </c>
      <c r="H87" s="125" t="s">
        <v>204</v>
      </c>
      <c r="I87" s="137"/>
      <c r="J87" s="126"/>
    </row>
    <row r="88" spans="2:10" ht="58">
      <c r="B88" s="539"/>
      <c r="C88" s="127" t="s">
        <v>126</v>
      </c>
      <c r="D88" s="127">
        <f t="shared" si="9"/>
        <v>0</v>
      </c>
      <c r="E88" s="127">
        <f t="shared" si="10"/>
        <v>0</v>
      </c>
      <c r="F88" s="127">
        <f t="shared" si="6"/>
        <v>0</v>
      </c>
      <c r="G88" s="128" t="s">
        <v>76</v>
      </c>
      <c r="H88" s="129" t="s">
        <v>206</v>
      </c>
      <c r="I88" s="106"/>
      <c r="J88" s="130"/>
    </row>
    <row r="89" spans="2:10" ht="43.5">
      <c r="B89" s="539"/>
      <c r="C89" s="127" t="s">
        <v>324</v>
      </c>
      <c r="D89" s="127">
        <v>1</v>
      </c>
      <c r="E89" s="127">
        <f t="shared" si="10"/>
        <v>0</v>
      </c>
      <c r="F89" s="127">
        <v>1</v>
      </c>
      <c r="G89" s="128" t="s">
        <v>418</v>
      </c>
      <c r="H89" s="129" t="s">
        <v>207</v>
      </c>
      <c r="I89" s="106"/>
      <c r="J89" s="130"/>
    </row>
    <row r="90" spans="2:10" ht="29">
      <c r="B90" s="539"/>
      <c r="C90" s="127" t="s">
        <v>121</v>
      </c>
      <c r="D90" s="127">
        <f t="shared" ref="D90:D98" si="11">COUNTIF($G90,"Гендер")</f>
        <v>0</v>
      </c>
      <c r="E90" s="127">
        <f t="shared" si="10"/>
        <v>0</v>
      </c>
      <c r="F90" s="127">
        <f t="shared" ref="F90:F98" si="12">COUNTIF($G90,"Права")</f>
        <v>0</v>
      </c>
      <c r="G90" s="128" t="s">
        <v>76</v>
      </c>
      <c r="H90" s="129" t="s">
        <v>208</v>
      </c>
      <c r="I90" s="106"/>
      <c r="J90" s="130"/>
    </row>
    <row r="91" spans="2:10" ht="14.5">
      <c r="B91" s="539"/>
      <c r="C91" s="127" t="s">
        <v>121</v>
      </c>
      <c r="D91" s="127">
        <f t="shared" si="11"/>
        <v>0</v>
      </c>
      <c r="E91" s="127">
        <f t="shared" si="10"/>
        <v>0</v>
      </c>
      <c r="F91" s="127">
        <f t="shared" si="12"/>
        <v>0</v>
      </c>
      <c r="G91" s="128" t="s">
        <v>76</v>
      </c>
      <c r="H91" s="129" t="s">
        <v>210</v>
      </c>
      <c r="I91" s="106"/>
      <c r="J91" s="130"/>
    </row>
    <row r="92" spans="2:10" ht="14.5">
      <c r="B92" s="539"/>
      <c r="C92" s="127" t="s">
        <v>121</v>
      </c>
      <c r="D92" s="127">
        <f t="shared" si="11"/>
        <v>0</v>
      </c>
      <c r="E92" s="127">
        <f t="shared" si="10"/>
        <v>0</v>
      </c>
      <c r="F92" s="127">
        <f t="shared" si="12"/>
        <v>0</v>
      </c>
      <c r="G92" s="128" t="s">
        <v>76</v>
      </c>
      <c r="H92" s="129" t="s">
        <v>211</v>
      </c>
      <c r="I92" s="106"/>
      <c r="J92" s="130"/>
    </row>
    <row r="93" spans="2:10" ht="29">
      <c r="B93" s="539"/>
      <c r="C93" s="127" t="s">
        <v>126</v>
      </c>
      <c r="D93" s="127">
        <f t="shared" si="11"/>
        <v>0</v>
      </c>
      <c r="E93" s="127">
        <f t="shared" si="10"/>
        <v>0</v>
      </c>
      <c r="F93" s="127">
        <f t="shared" si="12"/>
        <v>1</v>
      </c>
      <c r="G93" s="128" t="s">
        <v>416</v>
      </c>
      <c r="H93" s="129" t="s">
        <v>212</v>
      </c>
      <c r="I93" s="106"/>
      <c r="J93" s="130"/>
    </row>
    <row r="94" spans="2:10" ht="43.5">
      <c r="B94" s="539"/>
      <c r="C94" s="127" t="s">
        <v>126</v>
      </c>
      <c r="D94" s="127">
        <f t="shared" si="11"/>
        <v>0</v>
      </c>
      <c r="E94" s="127">
        <f t="shared" si="10"/>
        <v>0</v>
      </c>
      <c r="F94" s="127">
        <f t="shared" si="12"/>
        <v>0</v>
      </c>
      <c r="G94" s="128" t="s">
        <v>76</v>
      </c>
      <c r="H94" s="129" t="s">
        <v>214</v>
      </c>
      <c r="I94" s="106"/>
      <c r="J94" s="130"/>
    </row>
    <row r="95" spans="2:10" ht="43.5">
      <c r="B95" s="539"/>
      <c r="C95" s="127" t="s">
        <v>126</v>
      </c>
      <c r="D95" s="127">
        <f t="shared" si="11"/>
        <v>1</v>
      </c>
      <c r="E95" s="127">
        <f t="shared" si="10"/>
        <v>0</v>
      </c>
      <c r="F95" s="127">
        <f t="shared" si="12"/>
        <v>0</v>
      </c>
      <c r="G95" s="128" t="s">
        <v>415</v>
      </c>
      <c r="H95" s="129" t="s">
        <v>352</v>
      </c>
      <c r="I95" s="106"/>
      <c r="J95" s="130"/>
    </row>
    <row r="96" spans="2:10" ht="29">
      <c r="B96" s="539"/>
      <c r="C96" s="127" t="s">
        <v>126</v>
      </c>
      <c r="D96" s="127">
        <f t="shared" si="11"/>
        <v>0</v>
      </c>
      <c r="E96" s="127">
        <f t="shared" si="10"/>
        <v>0</v>
      </c>
      <c r="F96" s="127">
        <f t="shared" si="12"/>
        <v>1</v>
      </c>
      <c r="G96" s="128" t="s">
        <v>416</v>
      </c>
      <c r="H96" s="129" t="s">
        <v>353</v>
      </c>
      <c r="I96" s="106"/>
      <c r="J96" s="130"/>
    </row>
    <row r="97" spans="2:10" ht="29">
      <c r="B97" s="539"/>
      <c r="C97" s="127" t="s">
        <v>324</v>
      </c>
      <c r="D97" s="127">
        <f t="shared" si="11"/>
        <v>0</v>
      </c>
      <c r="E97" s="127">
        <f t="shared" si="10"/>
        <v>0</v>
      </c>
      <c r="F97" s="127">
        <f t="shared" si="12"/>
        <v>1</v>
      </c>
      <c r="G97" s="128" t="s">
        <v>416</v>
      </c>
      <c r="H97" s="129" t="s">
        <v>216</v>
      </c>
      <c r="I97" s="106"/>
      <c r="J97" s="130"/>
    </row>
    <row r="98" spans="2:10" ht="29.5" thickBot="1">
      <c r="B98" s="540"/>
      <c r="C98" s="142" t="s">
        <v>121</v>
      </c>
      <c r="D98" s="142">
        <f t="shared" si="11"/>
        <v>0</v>
      </c>
      <c r="E98" s="142">
        <f t="shared" si="10"/>
        <v>0</v>
      </c>
      <c r="F98" s="142">
        <f t="shared" si="12"/>
        <v>0</v>
      </c>
      <c r="G98" s="143" t="s">
        <v>76</v>
      </c>
      <c r="H98" s="144" t="s">
        <v>219</v>
      </c>
      <c r="I98" s="107"/>
      <c r="J98" s="145"/>
    </row>
  </sheetData>
  <sheetProtection algorithmName="SHA-512" hashValue="jer1regqY8DfuIis3H8smeOj1p21/IcNz8jqdKYPmfvPspLPH96K+6neZ/M18bWpq0WuRLsQIFjeYseNlrr5eg==" saltValue="y54MaKLHJiJQz06BczOtHw==" spinCount="100000" sheet="1" objects="1" scenarios="1"/>
  <mergeCells count="9">
    <mergeCell ref="B29:J29"/>
    <mergeCell ref="B69:B77"/>
    <mergeCell ref="B78:B86"/>
    <mergeCell ref="B87:B98"/>
    <mergeCell ref="B31:B39"/>
    <mergeCell ref="B40:B44"/>
    <mergeCell ref="B45:B51"/>
    <mergeCell ref="B52:B58"/>
    <mergeCell ref="B59:B68"/>
  </mergeCells>
  <dataValidations count="2">
    <dataValidation type="list" allowBlank="1" showInputMessage="1" showErrorMessage="1" sqref="I52:I98 I31:I50">
      <formula1>ListYSN</formula1>
    </dataValidation>
    <dataValidation type="list" allowBlank="1" showInputMessage="1" showErrorMessage="1" sqref="I51">
      <formula1>ListYSNN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E738A71F-370A-46F1-B3AC-48BD1F050A80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32" operator="equal" id="{B5E8FD41-C229-432D-ABA0-95F5E4781697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3" operator="equal" id="{32325EC8-1463-414F-B07F-D662A89607EE}">
            <xm:f>Lists!$A$2</xm:f>
            <x14:dxf>
              <fill>
                <patternFill>
                  <bgColor rgb="FF00B050"/>
                </patternFill>
              </fill>
            </x14:dxf>
          </x14:cfRule>
          <xm:sqref>I58:I59</xm:sqref>
        </x14:conditionalFormatting>
        <x14:conditionalFormatting xmlns:xm="http://schemas.microsoft.com/office/excel/2006/main">
          <x14:cfRule type="cellIs" priority="13" operator="equal" id="{45FBF351-2237-4773-9B5D-5DA8710C0FC2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4" operator="equal" id="{2395A2BE-A348-4C51-AA4E-77DCC092A952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5" operator="equal" id="{3EDC0363-2969-4214-B562-29F01983FEFE}">
            <xm:f>Lists!$A$2</xm:f>
            <x14:dxf>
              <fill>
                <patternFill>
                  <bgColor rgb="FF00B050"/>
                </patternFill>
              </fill>
            </x14:dxf>
          </x14:cfRule>
          <xm:sqref>I60:I67</xm:sqref>
        </x14:conditionalFormatting>
        <x14:conditionalFormatting xmlns:xm="http://schemas.microsoft.com/office/excel/2006/main">
          <x14:cfRule type="cellIs" priority="28" operator="equal" id="{C4C3FCAA-8AEA-4891-8532-35A1151CA512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9" operator="equal" id="{CE826E8F-6EBB-4B7F-B118-27F36C2F8AAF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0" operator="equal" id="{0E642403-0D44-4210-BBF4-360EA88AEA09}">
            <xm:f>Lists!$A$2</xm:f>
            <x14:dxf>
              <fill>
                <patternFill>
                  <bgColor rgb="FF00B050"/>
                </patternFill>
              </fill>
            </x14:dxf>
          </x14:cfRule>
          <xm:sqref>I68:I69</xm:sqref>
        </x14:conditionalFormatting>
        <x14:conditionalFormatting xmlns:xm="http://schemas.microsoft.com/office/excel/2006/main">
          <x14:cfRule type="cellIs" priority="10" operator="equal" id="{52B167A1-B033-4A16-8A85-7B9499E4B520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A30645A0-B95B-4D7C-AD9E-10951708386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2" operator="equal" id="{161992CB-B9AA-49D7-A572-B40B70E55301}">
            <xm:f>Lists!$A$2</xm:f>
            <x14:dxf>
              <fill>
                <patternFill>
                  <bgColor rgb="FF00B050"/>
                </patternFill>
              </fill>
            </x14:dxf>
          </x14:cfRule>
          <xm:sqref>I70:I76</xm:sqref>
        </x14:conditionalFormatting>
        <x14:conditionalFormatting xmlns:xm="http://schemas.microsoft.com/office/excel/2006/main">
          <x14:cfRule type="cellIs" priority="7" operator="equal" id="{30B4EFBB-4F40-4C3B-894C-C02054D1DB8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F4C142F-E6D8-4E85-8885-16F49E58A99A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9" operator="equal" id="{D7ADA519-830F-4946-A5BB-BB5577505639}">
            <xm:f>Lists!$A$2</xm:f>
            <x14:dxf>
              <fill>
                <patternFill>
                  <bgColor rgb="FF00B050"/>
                </patternFill>
              </fill>
            </x14:dxf>
          </x14:cfRule>
          <xm:sqref>I79:I85</xm:sqref>
        </x14:conditionalFormatting>
        <x14:conditionalFormatting xmlns:xm="http://schemas.microsoft.com/office/excel/2006/main">
          <x14:cfRule type="cellIs" priority="4" operator="equal" id="{ED42DFA0-0941-43AF-9197-6E65560CF2A6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DA4D58C8-BBFD-4C2C-9AC4-F1B7C9836E9A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9AFE68E2-D300-4E49-9B48-B2AF2BD34478}">
            <xm:f>Lists!$A$2</xm:f>
            <x14:dxf>
              <fill>
                <patternFill>
                  <bgColor rgb="FF00B050"/>
                </patternFill>
              </fill>
            </x14:dxf>
          </x14:cfRule>
          <xm:sqref>I88:I98</xm:sqref>
        </x14:conditionalFormatting>
        <x14:conditionalFormatting xmlns:xm="http://schemas.microsoft.com/office/excel/2006/main">
          <x14:cfRule type="cellIs" priority="22" operator="equal" id="{3B5D8462-812C-40AE-9403-2DECE769AB40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7377F07E-7661-4EDC-B90E-41C10B29BF78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4" operator="equal" id="{71C7AA56-3CAF-4C6D-A059-9630B40DAD19}">
            <xm:f>Lists!$A$2</xm:f>
            <x14:dxf>
              <fill>
                <patternFill>
                  <bgColor rgb="FF00B050"/>
                </patternFill>
              </fill>
            </x14:dxf>
          </x14:cfRule>
          <xm:sqref>I86:I87</xm:sqref>
        </x14:conditionalFormatting>
        <x14:conditionalFormatting xmlns:xm="http://schemas.microsoft.com/office/excel/2006/main">
          <x14:cfRule type="cellIs" priority="37" operator="equal" id="{45F6D66A-3C2A-49ED-8AB3-C30B529A9179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490D7FE8-9A1A-4FDC-9D32-7C03B305A591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9" operator="equal" id="{C3115519-AE84-4A2E-A852-EAA72AD46534}">
            <xm:f>Lists!$A$2</xm:f>
            <x14:dxf>
              <fill>
                <patternFill>
                  <bgColor rgb="FF00B050"/>
                </patternFill>
              </fill>
            </x14:dxf>
          </x14:cfRule>
          <xm:sqref>I41:I45 I31:I39</xm:sqref>
        </x14:conditionalFormatting>
        <x14:conditionalFormatting xmlns:xm="http://schemas.microsoft.com/office/excel/2006/main">
          <x14:cfRule type="cellIs" priority="34" operator="equal" id="{E4DC479D-E19D-4B05-8D76-06AD349FB0FB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35" operator="equal" id="{2607321F-4F57-4AEC-8F9C-FAFDC16E142B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6" operator="equal" id="{CF1D321B-8587-4CA4-A8B5-9EEEFEC5DD9B}">
            <xm:f>Lists!$A$2</xm:f>
            <x14:dxf>
              <fill>
                <patternFill>
                  <bgColor rgb="FF00B050"/>
                </patternFill>
              </fill>
            </x14:dxf>
          </x14:cfRule>
          <xm:sqref>I51:I52</xm:sqref>
        </x14:conditionalFormatting>
        <x14:conditionalFormatting xmlns:xm="http://schemas.microsoft.com/office/excel/2006/main">
          <x14:cfRule type="cellIs" priority="25" operator="equal" id="{DAD0B023-9B3B-40CB-B504-E3172F43E0E2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CFF3D097-E961-4F0A-8AAF-91883C237085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7" operator="equal" id="{037E4E75-02CA-48B1-890E-335CDB340670}">
            <xm:f>Lists!$A$2</xm:f>
            <x14:dxf>
              <fill>
                <patternFill>
                  <bgColor rgb="FF00B050"/>
                </patternFill>
              </fill>
            </x14:dxf>
          </x14:cfRule>
          <xm:sqref>I77:I78</xm:sqref>
        </x14:conditionalFormatting>
        <x14:conditionalFormatting xmlns:xm="http://schemas.microsoft.com/office/excel/2006/main">
          <x14:cfRule type="cellIs" priority="19" operator="equal" id="{4E56AB0D-FD30-4D4A-A169-E1F106C44218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0" operator="equal" id="{3F9804A5-D5F1-44EF-A66E-FB6B88E165D7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1" operator="equal" id="{D43EAA73-7EE3-4F96-A343-EF8E26BF70E0}">
            <xm:f>Lists!$A$2</xm:f>
            <x14:dxf>
              <fill>
                <patternFill>
                  <bgColor rgb="FF00B050"/>
                </patternFill>
              </fill>
            </x14:dxf>
          </x14:cfRule>
          <xm:sqref>I46:I50</xm:sqref>
        </x14:conditionalFormatting>
        <x14:conditionalFormatting xmlns:xm="http://schemas.microsoft.com/office/excel/2006/main">
          <x14:cfRule type="cellIs" priority="16" operator="equal" id="{ACB296E4-B73D-42F5-B2AD-1696A42329CE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7" operator="equal" id="{CF101572-E992-4278-986D-4663FB211A9A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8" operator="equal" id="{6686DCE7-C06B-4ED6-B229-140592970F3B}">
            <xm:f>Lists!$A$2</xm:f>
            <x14:dxf>
              <fill>
                <patternFill>
                  <bgColor rgb="FF00B050"/>
                </patternFill>
              </fill>
            </x14:dxf>
          </x14:cfRule>
          <xm:sqref>I53:I57</xm:sqref>
        </x14:conditionalFormatting>
        <x14:conditionalFormatting xmlns:xm="http://schemas.microsoft.com/office/excel/2006/main">
          <x14:cfRule type="cellIs" priority="1" operator="equal" id="{9A7DA85A-BD02-4CB4-85A7-307CBEE66D93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8FB872C0-9971-4F47-8F2C-09BB369CBD12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6077487E-B752-4C3D-86C3-18667B660B84}">
            <xm:f>Lists!$A$2</xm:f>
            <x14:dxf>
              <fill>
                <patternFill>
                  <bgColor rgb="FF00B050"/>
                </patternFill>
              </fill>
            </x14:dxf>
          </x14:cfRule>
          <xm:sqref>I40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4659260841701"/>
  </sheetPr>
  <dimension ref="A26:Q84"/>
  <sheetViews>
    <sheetView showRowColHeaders="0" zoomScale="90" zoomScaleNormal="90" workbookViewId="0">
      <selection activeCell="B27" sqref="B27:J27"/>
    </sheetView>
  </sheetViews>
  <sheetFormatPr defaultColWidth="8.81640625" defaultRowHeight="12.5"/>
  <cols>
    <col min="1" max="1" width="3.453125" style="72" customWidth="1"/>
    <col min="2" max="2" width="10.453125" style="72" customWidth="1"/>
    <col min="3" max="3" width="10.81640625" style="72" customWidth="1"/>
    <col min="4" max="6" width="10.81640625" style="72" hidden="1" customWidth="1"/>
    <col min="7" max="7" width="15" style="72" bestFit="1" customWidth="1"/>
    <col min="8" max="8" width="87.81640625" style="72" customWidth="1"/>
    <col min="9" max="9" width="11.08984375" style="72" customWidth="1"/>
    <col min="10" max="10" width="46.81640625" style="72" customWidth="1"/>
    <col min="11" max="11" width="0" style="72" hidden="1" customWidth="1"/>
    <col min="12" max="12" width="26.453125" style="72" hidden="1" customWidth="1"/>
    <col min="13" max="13" width="8.81640625" style="72" hidden="1" customWidth="1"/>
    <col min="14" max="14" width="21.81640625" style="72" hidden="1" customWidth="1"/>
    <col min="15" max="15" width="8.81640625" style="72" hidden="1" customWidth="1"/>
    <col min="16" max="16" width="14.453125" style="72" hidden="1" customWidth="1"/>
    <col min="17" max="17" width="12.08984375" style="72" hidden="1" customWidth="1"/>
    <col min="18" max="16384" width="8.81640625" style="72"/>
  </cols>
  <sheetData>
    <row r="26" spans="2:17" s="71" customFormat="1" ht="14.5" thickBot="1"/>
    <row r="27" spans="2:17" ht="28.5">
      <c r="B27" s="535" t="s">
        <v>232</v>
      </c>
      <c r="C27" s="536"/>
      <c r="D27" s="536"/>
      <c r="E27" s="536"/>
      <c r="F27" s="536"/>
      <c r="G27" s="536"/>
      <c r="H27" s="536"/>
      <c r="I27" s="536"/>
      <c r="J27" s="537"/>
    </row>
    <row r="28" spans="2:17" ht="37">
      <c r="B28" s="267" t="s">
        <v>881</v>
      </c>
      <c r="C28" s="328" t="s">
        <v>1039</v>
      </c>
      <c r="D28" s="120" t="s">
        <v>808</v>
      </c>
      <c r="E28" s="120" t="s">
        <v>809</v>
      </c>
      <c r="F28" s="120" t="s">
        <v>810</v>
      </c>
      <c r="G28" s="120" t="s">
        <v>384</v>
      </c>
      <c r="H28" s="120" t="s">
        <v>71</v>
      </c>
      <c r="I28" s="120" t="s">
        <v>72</v>
      </c>
      <c r="J28" s="121" t="s">
        <v>73</v>
      </c>
      <c r="L28" s="73"/>
      <c r="M28" s="73" t="s">
        <v>811</v>
      </c>
      <c r="N28" s="73" t="s">
        <v>812</v>
      </c>
      <c r="O28" s="73" t="s">
        <v>813</v>
      </c>
      <c r="P28" s="73" t="s">
        <v>414</v>
      </c>
      <c r="Q28" s="73" t="s">
        <v>814</v>
      </c>
    </row>
    <row r="29" spans="2:17" ht="43.5">
      <c r="B29" s="541" t="s">
        <v>815</v>
      </c>
      <c r="C29" s="122" t="s">
        <v>816</v>
      </c>
      <c r="D29" s="123">
        <f t="shared" ref="D29:D39" si="0">COUNTIF($G29,"Гендер")</f>
        <v>0</v>
      </c>
      <c r="E29" s="123">
        <f>COUNTIF($G29,"Нормы")</f>
        <v>1</v>
      </c>
      <c r="F29" s="123">
        <f>COUNTIF($G29,"Права")</f>
        <v>0</v>
      </c>
      <c r="G29" s="124" t="s">
        <v>817</v>
      </c>
      <c r="H29" s="125" t="s">
        <v>233</v>
      </c>
      <c r="I29" s="106"/>
      <c r="J29" s="126"/>
      <c r="L29" s="73" t="s">
        <v>74</v>
      </c>
      <c r="M29" s="73">
        <f>COUNTIF($I$29:$I$37,Lists!$C$2)</f>
        <v>0</v>
      </c>
      <c r="N29" s="73">
        <f>COUNTIF($I$29:$I$37,Lists!$C$3)</f>
        <v>0</v>
      </c>
      <c r="O29" s="73">
        <f>COUNTIF($I$29:$I$37,Lists!$C$4)</f>
        <v>0</v>
      </c>
      <c r="P29" s="73">
        <f>COUNTIF($I$29:$I$37,Lists!$C$5)</f>
        <v>0</v>
      </c>
      <c r="Q29" s="73">
        <f>COUNTIF($I$29:$I$37,"")</f>
        <v>9</v>
      </c>
    </row>
    <row r="30" spans="2:17" ht="29">
      <c r="B30" s="542"/>
      <c r="C30" s="127" t="s">
        <v>818</v>
      </c>
      <c r="D30" s="127">
        <f t="shared" si="0"/>
        <v>0</v>
      </c>
      <c r="E30" s="127">
        <f>COUNTIF($G30,"Нормы")</f>
        <v>0</v>
      </c>
      <c r="F30" s="127">
        <f>COUNTIF($G30,"Права")</f>
        <v>1</v>
      </c>
      <c r="G30" s="128" t="s">
        <v>819</v>
      </c>
      <c r="H30" s="129" t="s">
        <v>354</v>
      </c>
      <c r="I30" s="106"/>
      <c r="J30" s="130"/>
      <c r="L30" s="73" t="s">
        <v>412</v>
      </c>
      <c r="M30" s="73">
        <f>COUNTIF($I$38:$I$42,Lists!$C$2)</f>
        <v>0</v>
      </c>
      <c r="N30" s="73">
        <f>COUNTIF($I$38:$I$42,Lists!$C$3)</f>
        <v>0</v>
      </c>
      <c r="O30" s="73">
        <f>COUNTIF($I$38:$I$42,Lists!$C$4)</f>
        <v>0</v>
      </c>
      <c r="P30" s="73">
        <f>COUNTIF($I$38:$I$42,Lists!$C$5)</f>
        <v>0</v>
      </c>
      <c r="Q30" s="73">
        <f>COUNTIF($I$38:$I$42,"")</f>
        <v>5</v>
      </c>
    </row>
    <row r="31" spans="2:17" ht="29">
      <c r="B31" s="542"/>
      <c r="C31" s="127" t="s">
        <v>820</v>
      </c>
      <c r="D31" s="127">
        <f t="shared" si="0"/>
        <v>0</v>
      </c>
      <c r="E31" s="127">
        <f>COUNTIF($G31,"Нормы")</f>
        <v>0</v>
      </c>
      <c r="F31" s="127">
        <f>COUNTIF($G31,"Права")</f>
        <v>1</v>
      </c>
      <c r="G31" s="128" t="s">
        <v>819</v>
      </c>
      <c r="H31" s="129" t="s">
        <v>355</v>
      </c>
      <c r="I31" s="317"/>
      <c r="J31" s="130"/>
      <c r="L31" s="73" t="s">
        <v>821</v>
      </c>
      <c r="M31" s="73">
        <f>COUNTIF($I$43:$I$49,Lists!$C$2)</f>
        <v>0</v>
      </c>
      <c r="N31" s="73">
        <f>COUNTIF($I$43:$I$49,Lists!$C$3)</f>
        <v>0</v>
      </c>
      <c r="O31" s="73">
        <f>COUNTIF($I$43:$I$49,Lists!$C$4)</f>
        <v>0</v>
      </c>
      <c r="P31" s="73">
        <f>COUNTIF($I$43:$I$49,Lists!$C$5)</f>
        <v>0</v>
      </c>
      <c r="Q31" s="73">
        <f>COUNTIF($I$43:$I$49,"")</f>
        <v>7</v>
      </c>
    </row>
    <row r="32" spans="2:17" ht="28">
      <c r="B32" s="542"/>
      <c r="C32" s="127" t="s">
        <v>818</v>
      </c>
      <c r="D32" s="127">
        <f t="shared" si="0"/>
        <v>0</v>
      </c>
      <c r="E32" s="127">
        <f>COUNTIF($G32,"Нормы")</f>
        <v>0</v>
      </c>
      <c r="F32" s="127">
        <f>COUNTIF($G32,"Права")</f>
        <v>1</v>
      </c>
      <c r="G32" s="128" t="s">
        <v>819</v>
      </c>
      <c r="H32" s="129" t="s">
        <v>234</v>
      </c>
      <c r="I32" s="317"/>
      <c r="J32" s="130"/>
      <c r="L32" s="73" t="s">
        <v>397</v>
      </c>
      <c r="M32" s="73">
        <f>COUNTIF($I$50:$I$55,Lists!$C$2)</f>
        <v>0</v>
      </c>
      <c r="N32" s="73">
        <f>COUNTIF($I$50:$I$55,Lists!$C$3)</f>
        <v>0</v>
      </c>
      <c r="O32" s="73">
        <f>COUNTIF($I$50:$I$55,Lists!$C$4)</f>
        <v>0</v>
      </c>
      <c r="P32" s="73">
        <f>COUNTIF($I$50:$I$55,Lists!$C$5)</f>
        <v>0</v>
      </c>
      <c r="Q32" s="73">
        <f>COUNTIF($I$50:$I$55,"")</f>
        <v>6</v>
      </c>
    </row>
    <row r="33" spans="1:17" ht="29">
      <c r="B33" s="542"/>
      <c r="C33" s="127" t="s">
        <v>820</v>
      </c>
      <c r="D33" s="127">
        <f t="shared" si="0"/>
        <v>0</v>
      </c>
      <c r="E33" s="127">
        <f>COUNTIF($G33,"Нормы")</f>
        <v>0</v>
      </c>
      <c r="F33" s="127">
        <f>COUNTIF($G33,"Права")</f>
        <v>1</v>
      </c>
      <c r="G33" s="128" t="s">
        <v>819</v>
      </c>
      <c r="H33" s="129" t="s">
        <v>235</v>
      </c>
      <c r="I33" s="317"/>
      <c r="J33" s="131"/>
      <c r="L33" s="73" t="s">
        <v>413</v>
      </c>
      <c r="M33" s="73">
        <f>COUNTIF($I$56:$I$61,Lists!$C$2)</f>
        <v>0</v>
      </c>
      <c r="N33" s="73">
        <f>COUNTIF($I$56:$I$61,Lists!$C$3)</f>
        <v>0</v>
      </c>
      <c r="O33" s="73">
        <f>COUNTIF($I$56:$I$61,Lists!$C$4)</f>
        <v>0</v>
      </c>
      <c r="P33" s="73">
        <f>COUNTIF($I$56:$I$61,Lists!$C$5)</f>
        <v>0</v>
      </c>
      <c r="Q33" s="73">
        <f>COUNTIF($I$56:$I$61,"")</f>
        <v>6</v>
      </c>
    </row>
    <row r="34" spans="1:17" ht="29">
      <c r="A34" s="75"/>
      <c r="B34" s="542"/>
      <c r="C34" s="127" t="s">
        <v>820</v>
      </c>
      <c r="D34" s="127">
        <f t="shared" si="0"/>
        <v>0</v>
      </c>
      <c r="E34" s="127">
        <v>1</v>
      </c>
      <c r="F34" s="127">
        <v>1</v>
      </c>
      <c r="G34" s="128" t="s">
        <v>822</v>
      </c>
      <c r="H34" s="129" t="s">
        <v>236</v>
      </c>
      <c r="I34" s="317"/>
      <c r="J34" s="130"/>
      <c r="L34" s="73" t="s">
        <v>395</v>
      </c>
      <c r="M34" s="73">
        <f>COUNTIF($I$62:$I$68,Lists!$C$2)</f>
        <v>0</v>
      </c>
      <c r="N34" s="73">
        <f>COUNTIF($I$62:$I$68,Lists!$C$3)</f>
        <v>0</v>
      </c>
      <c r="O34" s="73">
        <f>COUNTIF($I$62:$I$68,Lists!$C$4)</f>
        <v>0</v>
      </c>
      <c r="P34" s="73">
        <f>COUNTIF($I$62:$I$68,Lists!$C$5)</f>
        <v>0</v>
      </c>
      <c r="Q34" s="73">
        <f>COUNTIF($I$62:$I$68,"")</f>
        <v>7</v>
      </c>
    </row>
    <row r="35" spans="1:17" ht="29">
      <c r="B35" s="542"/>
      <c r="C35" s="127" t="s">
        <v>818</v>
      </c>
      <c r="D35" s="127">
        <f t="shared" si="0"/>
        <v>0</v>
      </c>
      <c r="E35" s="127">
        <v>1</v>
      </c>
      <c r="F35" s="127">
        <v>1</v>
      </c>
      <c r="G35" s="128" t="s">
        <v>431</v>
      </c>
      <c r="H35" s="129" t="s">
        <v>237</v>
      </c>
      <c r="I35" s="317"/>
      <c r="J35" s="130"/>
      <c r="L35" s="73" t="s">
        <v>394</v>
      </c>
      <c r="M35" s="73">
        <f>COUNTIF($I$69:$I$73,Lists!$C$2)</f>
        <v>0</v>
      </c>
      <c r="N35" s="73">
        <f>COUNTIF($I$69:$I$73,Lists!$C$3)</f>
        <v>0</v>
      </c>
      <c r="O35" s="73">
        <f>COUNTIF($I$69:$I$73,Lists!$C$4)</f>
        <v>0</v>
      </c>
      <c r="P35" s="73">
        <f>COUNTIF($I$69:$I$73,Lists!$C$5)</f>
        <v>0</v>
      </c>
      <c r="Q35" s="73">
        <f>COUNTIF($I$69:$I$73,"")</f>
        <v>5</v>
      </c>
    </row>
    <row r="36" spans="1:17" ht="43.5">
      <c r="B36" s="542"/>
      <c r="C36" s="127" t="s">
        <v>816</v>
      </c>
      <c r="D36" s="127">
        <f t="shared" si="0"/>
        <v>0</v>
      </c>
      <c r="E36" s="127">
        <f>COUNTIF($G36,"Нормы")</f>
        <v>0</v>
      </c>
      <c r="F36" s="127">
        <f>COUNTIF($G36,"Права")</f>
        <v>1</v>
      </c>
      <c r="G36" s="128" t="s">
        <v>819</v>
      </c>
      <c r="H36" s="129" t="s">
        <v>238</v>
      </c>
      <c r="I36" s="317"/>
      <c r="J36" s="130"/>
      <c r="L36" s="73" t="s">
        <v>393</v>
      </c>
      <c r="M36" s="73">
        <f>COUNTIF($I$74:$I$84,Lists!$C$2)</f>
        <v>0</v>
      </c>
      <c r="N36" s="73">
        <f>COUNTIF($I$74:$I$84,Lists!$C$3)</f>
        <v>0</v>
      </c>
      <c r="O36" s="73">
        <f>COUNTIF($I$74:$I$84,Lists!$C$4)</f>
        <v>0</v>
      </c>
      <c r="P36" s="73">
        <f>COUNTIF($I$74:$I$84,Lists!$C$5)</f>
        <v>0</v>
      </c>
      <c r="Q36" s="73">
        <f>COUNTIF($I$74:$I$84,"")</f>
        <v>11</v>
      </c>
    </row>
    <row r="37" spans="1:17" ht="29">
      <c r="B37" s="542"/>
      <c r="C37" s="132" t="s">
        <v>820</v>
      </c>
      <c r="D37" s="132">
        <f t="shared" si="0"/>
        <v>1</v>
      </c>
      <c r="E37" s="132">
        <f>COUNTIF($G37,"Нормы")</f>
        <v>0</v>
      </c>
      <c r="F37" s="132">
        <f>COUNTIF($G37,"Права")</f>
        <v>0</v>
      </c>
      <c r="G37" s="133" t="s">
        <v>823</v>
      </c>
      <c r="H37" s="134" t="s">
        <v>239</v>
      </c>
      <c r="I37" s="135"/>
      <c r="J37" s="136"/>
      <c r="L37" s="73" t="s">
        <v>405</v>
      </c>
      <c r="M37" s="73">
        <f>SUM(M29:M36)</f>
        <v>0</v>
      </c>
      <c r="N37" s="73">
        <f>SUM(N29:N36)</f>
        <v>0</v>
      </c>
      <c r="O37" s="73">
        <f>SUM(O29:O36)</f>
        <v>0</v>
      </c>
      <c r="P37" s="73">
        <f>SUM(P29:P36)</f>
        <v>0</v>
      </c>
      <c r="Q37" s="73">
        <f>SUM(Q29:Q36)</f>
        <v>56</v>
      </c>
    </row>
    <row r="38" spans="1:17" ht="15.5" customHeight="1">
      <c r="B38" s="538" t="s">
        <v>81</v>
      </c>
      <c r="C38" s="127" t="s">
        <v>820</v>
      </c>
      <c r="D38" s="127">
        <f t="shared" si="0"/>
        <v>0</v>
      </c>
      <c r="E38" s="127">
        <f>COUNTIF($G38,"Нормы")</f>
        <v>1</v>
      </c>
      <c r="F38" s="127">
        <f>COUNTIF($G38,"Права")</f>
        <v>0</v>
      </c>
      <c r="G38" s="128" t="s">
        <v>817</v>
      </c>
      <c r="H38" s="129" t="s">
        <v>240</v>
      </c>
      <c r="I38" s="137"/>
      <c r="J38" s="130"/>
      <c r="L38" s="74"/>
      <c r="M38" s="74"/>
      <c r="N38" s="74"/>
      <c r="O38" s="74"/>
      <c r="P38" s="74"/>
      <c r="Q38" s="74"/>
    </row>
    <row r="39" spans="1:17" ht="29">
      <c r="B39" s="539"/>
      <c r="C39" s="127" t="s">
        <v>818</v>
      </c>
      <c r="D39" s="127">
        <f t="shared" si="0"/>
        <v>0</v>
      </c>
      <c r="E39" s="127">
        <f>COUNTIF($G39,"Нормы")</f>
        <v>0</v>
      </c>
      <c r="F39" s="127">
        <f>COUNTIF($G39,"Права")</f>
        <v>0</v>
      </c>
      <c r="G39" s="128" t="s">
        <v>76</v>
      </c>
      <c r="H39" s="129" t="s">
        <v>241</v>
      </c>
      <c r="I39" s="106"/>
      <c r="J39" s="130"/>
      <c r="L39" s="73"/>
      <c r="M39" s="73" t="s">
        <v>811</v>
      </c>
      <c r="N39" s="73" t="s">
        <v>812</v>
      </c>
      <c r="O39" s="73" t="s">
        <v>813</v>
      </c>
      <c r="P39" s="73" t="s">
        <v>414</v>
      </c>
      <c r="Q39" s="73" t="s">
        <v>814</v>
      </c>
    </row>
    <row r="40" spans="1:17" ht="217.5">
      <c r="B40" s="539"/>
      <c r="C40" s="127" t="s">
        <v>816</v>
      </c>
      <c r="D40" s="127">
        <v>1</v>
      </c>
      <c r="E40" s="127">
        <v>1</v>
      </c>
      <c r="F40" s="127">
        <v>1</v>
      </c>
      <c r="G40" s="128" t="s">
        <v>422</v>
      </c>
      <c r="H40" s="268" t="s">
        <v>887</v>
      </c>
      <c r="I40" s="317"/>
      <c r="J40" s="130"/>
      <c r="L40" s="73" t="s">
        <v>424</v>
      </c>
      <c r="M40" s="73">
        <f>COUNTIFS($C$29:$C$84,"Знания",$I$29:$I$84,Lists!$C$2)</f>
        <v>0</v>
      </c>
      <c r="N40" s="73">
        <f>COUNTIFS($C$29:$C$84,"Знания",$I$29:$I$84,Lists!$C$3)</f>
        <v>0</v>
      </c>
      <c r="O40" s="73">
        <f>COUNTIFS($C$29:$C$84,"Знания",$I$29:$I$84,Lists!$C$4)</f>
        <v>0</v>
      </c>
      <c r="P40" s="73">
        <f>COUNTIFS($C$29:$C$84,"Знания",$I$29:$I$84,Lists!$C$5)</f>
        <v>0</v>
      </c>
      <c r="Q40" s="73">
        <f>COUNTIFS($C$29:$C$84,"Знания",$I$29:$I$84,"")</f>
        <v>19</v>
      </c>
    </row>
    <row r="41" spans="1:17" ht="29">
      <c r="B41" s="539"/>
      <c r="C41" s="127" t="s">
        <v>820</v>
      </c>
      <c r="D41" s="127">
        <f t="shared" ref="D41:D48" si="1">COUNTIF($G41,"Гендер")</f>
        <v>0</v>
      </c>
      <c r="E41" s="127">
        <f t="shared" ref="E41:E48" si="2">COUNTIF($G41,"Нормы")</f>
        <v>0</v>
      </c>
      <c r="F41" s="127">
        <f t="shared" ref="F41:F84" si="3">COUNTIF($G41,"Права")</f>
        <v>1</v>
      </c>
      <c r="G41" s="128" t="s">
        <v>819</v>
      </c>
      <c r="H41" s="129" t="s">
        <v>356</v>
      </c>
      <c r="I41" s="317"/>
      <c r="J41" s="130"/>
      <c r="L41" s="73" t="s">
        <v>425</v>
      </c>
      <c r="M41" s="73">
        <f>COUNTIFS($C$29:$C$84,"Установки",$I$29:$I$84,Lists!$C$2)</f>
        <v>0</v>
      </c>
      <c r="N41" s="73">
        <f>COUNTIFS($C$29:$C$84,"Установки",$I$29:$I$84,Lists!$C$3)</f>
        <v>0</v>
      </c>
      <c r="O41" s="73">
        <f>COUNTIFS($C$29:$C$84,"Установки",$I$29:$I$84,Lists!$C$4)</f>
        <v>0</v>
      </c>
      <c r="P41" s="73">
        <f>COUNTIFS($C$29:$C$84,"Установки",$I$29:$I$84,Lists!$C$5)</f>
        <v>0</v>
      </c>
      <c r="Q41" s="73">
        <f>COUNTIFS($C$29:$C$84,"Установки",$I$29:$I$84,"")</f>
        <v>17</v>
      </c>
    </row>
    <row r="42" spans="1:17" ht="29">
      <c r="B42" s="541"/>
      <c r="C42" s="132" t="s">
        <v>818</v>
      </c>
      <c r="D42" s="132">
        <f t="shared" si="1"/>
        <v>0</v>
      </c>
      <c r="E42" s="132">
        <f t="shared" si="2"/>
        <v>1</v>
      </c>
      <c r="F42" s="132">
        <f t="shared" si="3"/>
        <v>0</v>
      </c>
      <c r="G42" s="133" t="s">
        <v>817</v>
      </c>
      <c r="H42" s="134" t="s">
        <v>242</v>
      </c>
      <c r="I42" s="135"/>
      <c r="J42" s="136"/>
      <c r="L42" s="73" t="s">
        <v>426</v>
      </c>
      <c r="M42" s="73">
        <f>COUNTIFS($C$29:$C$84,"Навыки",$I$29:$I$84,Lists!$C$2)</f>
        <v>0</v>
      </c>
      <c r="N42" s="73">
        <f>COUNTIFS($C$29:$C$84,"Навыки",$I$29:$I$84,Lists!$C$3)</f>
        <v>0</v>
      </c>
      <c r="O42" s="73">
        <f>COUNTIFS($C$29:$C$84,"Навыки",$I$29:$I$84,Lists!$C$4)</f>
        <v>0</v>
      </c>
      <c r="P42" s="73">
        <f>COUNTIFS($C$29:$C$84,"Навыки",$I$29:$I$84,Lists!$C$5)</f>
        <v>0</v>
      </c>
      <c r="Q42" s="73">
        <f>COUNTIFS($C$29:$C$84,"Навыки",$I$29:$I$84,"")</f>
        <v>20</v>
      </c>
    </row>
    <row r="43" spans="1:17" ht="14" customHeight="1">
      <c r="B43" s="538" t="s">
        <v>82</v>
      </c>
      <c r="C43" s="138" t="s">
        <v>818</v>
      </c>
      <c r="D43" s="138">
        <f t="shared" si="1"/>
        <v>1</v>
      </c>
      <c r="E43" s="138">
        <f t="shared" si="2"/>
        <v>0</v>
      </c>
      <c r="F43" s="138">
        <f t="shared" si="3"/>
        <v>0</v>
      </c>
      <c r="G43" s="139" t="s">
        <v>823</v>
      </c>
      <c r="H43" s="140" t="s">
        <v>243</v>
      </c>
      <c r="I43" s="137"/>
      <c r="J43" s="141"/>
      <c r="L43" s="73" t="s">
        <v>427</v>
      </c>
      <c r="M43" s="73">
        <f>COUNTIFS($D$29:$D$84,"1",$I$29:$I$84,Lists!$C$2)</f>
        <v>0</v>
      </c>
      <c r="N43" s="73">
        <f>COUNTIFS($D$29:$D$84,"1",$I$29:$I$84,Lists!$C$3)</f>
        <v>0</v>
      </c>
      <c r="O43" s="73">
        <f>COUNTIFS($D$29:$D$84,"1",$I$29:$I$84,Lists!$C$4)</f>
        <v>0</v>
      </c>
      <c r="P43" s="73">
        <f>COUNTIFS($D$29:$D$84,"1",$I$29:$I$84,Lists!$C$5)</f>
        <v>0</v>
      </c>
      <c r="Q43" s="73">
        <f>COUNTIFS($D$29:$D$84,"1",$I$29:$I$84,"")</f>
        <v>13</v>
      </c>
    </row>
    <row r="44" spans="1:17" ht="29">
      <c r="B44" s="539"/>
      <c r="C44" s="127" t="s">
        <v>816</v>
      </c>
      <c r="D44" s="127">
        <f t="shared" si="1"/>
        <v>0</v>
      </c>
      <c r="E44" s="127">
        <f t="shared" si="2"/>
        <v>1</v>
      </c>
      <c r="F44" s="127">
        <f t="shared" si="3"/>
        <v>0</v>
      </c>
      <c r="G44" s="128" t="s">
        <v>817</v>
      </c>
      <c r="H44" s="129" t="s">
        <v>244</v>
      </c>
      <c r="I44" s="106"/>
      <c r="J44" s="130"/>
      <c r="L44" s="73" t="s">
        <v>428</v>
      </c>
      <c r="M44" s="73">
        <f>COUNTIFS($E$29:$E$84,"1",$I$29:$I$84,Lists!$C$2)</f>
        <v>0</v>
      </c>
      <c r="N44" s="73">
        <f>COUNTIFS($E$29:$E$84,"1",$I$29:$I$84,Lists!$C$3)</f>
        <v>0</v>
      </c>
      <c r="O44" s="73">
        <f>COUNTIFS($E$29:$E$84,"1",$I$29:$I$84,Lists!$C$4)</f>
        <v>0</v>
      </c>
      <c r="P44" s="73">
        <f>COUNTIFS($E$29:$E$84,"1",$I$29:$I$84,Lists!$C$5)</f>
        <v>0</v>
      </c>
      <c r="Q44" s="73">
        <f>COUNTIFS($E$29:$E$84,"1",$I$29:$I$84,"")</f>
        <v>15</v>
      </c>
    </row>
    <row r="45" spans="1:17" ht="29">
      <c r="B45" s="539"/>
      <c r="C45" s="127" t="s">
        <v>820</v>
      </c>
      <c r="D45" s="127">
        <f t="shared" si="1"/>
        <v>0</v>
      </c>
      <c r="E45" s="127">
        <f t="shared" si="2"/>
        <v>0</v>
      </c>
      <c r="F45" s="127">
        <f t="shared" si="3"/>
        <v>1</v>
      </c>
      <c r="G45" s="128" t="s">
        <v>819</v>
      </c>
      <c r="H45" s="129" t="s">
        <v>245</v>
      </c>
      <c r="I45" s="106"/>
      <c r="J45" s="130"/>
      <c r="L45" s="73" t="s">
        <v>429</v>
      </c>
      <c r="M45" s="73">
        <f>COUNTIFS($F$29:$F$84,"1",$I$29:$I$84,Lists!$C$2)</f>
        <v>0</v>
      </c>
      <c r="N45" s="73">
        <f>COUNTIFS($F$29:$F$84,"1",$I$29:$I$84,Lists!$C$3)</f>
        <v>0</v>
      </c>
      <c r="O45" s="73">
        <f>COUNTIFS($F$29:$F$84,"1",$I$29:$I$84,Lists!$C$4)</f>
        <v>0</v>
      </c>
      <c r="P45" s="73">
        <f>COUNTIFS($F$29:$F$84,"1",$I$29:$I$84,Lists!$C$5)</f>
        <v>0</v>
      </c>
      <c r="Q45" s="73">
        <f>COUNTIFS($F$29:$F$84,"1",$I$29:$I$84,"")</f>
        <v>17</v>
      </c>
    </row>
    <row r="46" spans="1:17" ht="43.5">
      <c r="B46" s="539"/>
      <c r="C46" s="127" t="s">
        <v>820</v>
      </c>
      <c r="D46" s="127">
        <f t="shared" si="1"/>
        <v>1</v>
      </c>
      <c r="E46" s="127">
        <f t="shared" si="2"/>
        <v>0</v>
      </c>
      <c r="F46" s="127">
        <f t="shared" si="3"/>
        <v>0</v>
      </c>
      <c r="G46" s="128" t="s">
        <v>823</v>
      </c>
      <c r="H46" s="129" t="s">
        <v>357</v>
      </c>
      <c r="I46" s="106"/>
      <c r="J46" s="130"/>
    </row>
    <row r="47" spans="1:17" ht="29">
      <c r="B47" s="539"/>
      <c r="C47" s="127" t="s">
        <v>816</v>
      </c>
      <c r="D47" s="127">
        <f t="shared" si="1"/>
        <v>0</v>
      </c>
      <c r="E47" s="127">
        <f t="shared" si="2"/>
        <v>0</v>
      </c>
      <c r="F47" s="127">
        <f t="shared" si="3"/>
        <v>1</v>
      </c>
      <c r="G47" s="128" t="s">
        <v>819</v>
      </c>
      <c r="H47" s="129" t="s">
        <v>246</v>
      </c>
      <c r="I47" s="106"/>
      <c r="J47" s="130"/>
    </row>
    <row r="48" spans="1:17" ht="29">
      <c r="B48" s="539"/>
      <c r="C48" s="127" t="s">
        <v>820</v>
      </c>
      <c r="D48" s="127">
        <f t="shared" si="1"/>
        <v>0</v>
      </c>
      <c r="E48" s="127">
        <f t="shared" si="2"/>
        <v>0</v>
      </c>
      <c r="F48" s="127">
        <f t="shared" si="3"/>
        <v>1</v>
      </c>
      <c r="G48" s="128" t="s">
        <v>819</v>
      </c>
      <c r="H48" s="129" t="s">
        <v>247</v>
      </c>
      <c r="I48" s="106"/>
      <c r="J48" s="130"/>
    </row>
    <row r="49" spans="2:10" ht="29">
      <c r="B49" s="541"/>
      <c r="C49" s="132" t="s">
        <v>818</v>
      </c>
      <c r="D49" s="132">
        <v>1</v>
      </c>
      <c r="E49" s="132">
        <v>1</v>
      </c>
      <c r="F49" s="132">
        <f t="shared" si="3"/>
        <v>0</v>
      </c>
      <c r="G49" s="133" t="s">
        <v>824</v>
      </c>
      <c r="H49" s="134" t="s">
        <v>358</v>
      </c>
      <c r="I49" s="135"/>
      <c r="J49" s="136"/>
    </row>
    <row r="50" spans="2:10" ht="29">
      <c r="B50" s="541" t="s">
        <v>88</v>
      </c>
      <c r="C50" s="127" t="s">
        <v>820</v>
      </c>
      <c r="D50" s="127">
        <f>COUNTIF($G50,"Гендер")</f>
        <v>0</v>
      </c>
      <c r="E50" s="127">
        <f>COUNTIF($G50,"Нормы")</f>
        <v>0</v>
      </c>
      <c r="F50" s="127">
        <f t="shared" si="3"/>
        <v>1</v>
      </c>
      <c r="G50" s="128" t="s">
        <v>819</v>
      </c>
      <c r="H50" s="129" t="s">
        <v>248</v>
      </c>
      <c r="I50" s="137"/>
      <c r="J50" s="130"/>
    </row>
    <row r="51" spans="2:10" ht="29">
      <c r="B51" s="542"/>
      <c r="C51" s="127" t="s">
        <v>820</v>
      </c>
      <c r="D51" s="127">
        <f>COUNTIF($G51,"Гендер")</f>
        <v>1</v>
      </c>
      <c r="E51" s="127">
        <f>COUNTIF($G51,"Нормы")</f>
        <v>0</v>
      </c>
      <c r="F51" s="127">
        <f t="shared" si="3"/>
        <v>0</v>
      </c>
      <c r="G51" s="128" t="s">
        <v>823</v>
      </c>
      <c r="H51" s="129" t="s">
        <v>249</v>
      </c>
      <c r="I51" s="106"/>
      <c r="J51" s="130"/>
    </row>
    <row r="52" spans="2:10" ht="29">
      <c r="B52" s="542"/>
      <c r="C52" s="127" t="s">
        <v>818</v>
      </c>
      <c r="D52" s="127">
        <f>COUNTIF($G52,"Гендер")</f>
        <v>0</v>
      </c>
      <c r="E52" s="127">
        <f>COUNTIF($G52,"Нормы")</f>
        <v>0</v>
      </c>
      <c r="F52" s="127">
        <f t="shared" si="3"/>
        <v>1</v>
      </c>
      <c r="G52" s="128" t="s">
        <v>819</v>
      </c>
      <c r="H52" s="129" t="s">
        <v>250</v>
      </c>
      <c r="I52" s="106"/>
      <c r="J52" s="130"/>
    </row>
    <row r="53" spans="2:10" ht="29">
      <c r="B53" s="542"/>
      <c r="C53" s="127" t="s">
        <v>820</v>
      </c>
      <c r="D53" s="127">
        <f>COUNTIF($G53,"Гендер")</f>
        <v>0</v>
      </c>
      <c r="E53" s="127">
        <f>COUNTIF($G53,"Нормы")</f>
        <v>0</v>
      </c>
      <c r="F53" s="127">
        <f t="shared" si="3"/>
        <v>0</v>
      </c>
      <c r="G53" s="128" t="s">
        <v>76</v>
      </c>
      <c r="H53" s="129" t="s">
        <v>251</v>
      </c>
      <c r="I53" s="106"/>
      <c r="J53" s="130"/>
    </row>
    <row r="54" spans="2:10" ht="29">
      <c r="B54" s="542"/>
      <c r="C54" s="127" t="s">
        <v>820</v>
      </c>
      <c r="D54" s="127">
        <f>COUNTIF($G54,"Гендер")</f>
        <v>1</v>
      </c>
      <c r="E54" s="127">
        <f>COUNTIF($G54,"Нормы")</f>
        <v>0</v>
      </c>
      <c r="F54" s="127">
        <f t="shared" si="3"/>
        <v>0</v>
      </c>
      <c r="G54" s="128" t="s">
        <v>823</v>
      </c>
      <c r="H54" s="129" t="s">
        <v>252</v>
      </c>
      <c r="I54" s="106"/>
      <c r="J54" s="130"/>
    </row>
    <row r="55" spans="2:10" ht="43.5">
      <c r="B55" s="542"/>
      <c r="C55" s="132" t="s">
        <v>818</v>
      </c>
      <c r="D55" s="132">
        <v>1</v>
      </c>
      <c r="E55" s="132">
        <v>1</v>
      </c>
      <c r="F55" s="132">
        <f t="shared" si="3"/>
        <v>0</v>
      </c>
      <c r="G55" s="133" t="s">
        <v>824</v>
      </c>
      <c r="H55" s="271" t="s">
        <v>888</v>
      </c>
      <c r="I55" s="135"/>
      <c r="J55" s="136"/>
    </row>
    <row r="56" spans="2:10" ht="29">
      <c r="B56" s="541" t="s">
        <v>93</v>
      </c>
      <c r="C56" s="127" t="s">
        <v>818</v>
      </c>
      <c r="D56" s="127">
        <v>1</v>
      </c>
      <c r="E56" s="127">
        <v>1</v>
      </c>
      <c r="F56" s="127">
        <f t="shared" si="3"/>
        <v>0</v>
      </c>
      <c r="G56" s="128" t="s">
        <v>824</v>
      </c>
      <c r="H56" s="129" t="s">
        <v>253</v>
      </c>
      <c r="I56" s="137"/>
      <c r="J56" s="130"/>
    </row>
    <row r="57" spans="2:10" ht="29">
      <c r="B57" s="542"/>
      <c r="C57" s="127" t="s">
        <v>816</v>
      </c>
      <c r="D57" s="127">
        <f>COUNTIF($G57,"Гендер")</f>
        <v>0</v>
      </c>
      <c r="E57" s="127">
        <f>COUNTIF($G57,"Нормы")</f>
        <v>1</v>
      </c>
      <c r="F57" s="127">
        <f t="shared" si="3"/>
        <v>0</v>
      </c>
      <c r="G57" s="128" t="s">
        <v>817</v>
      </c>
      <c r="H57" s="129" t="s">
        <v>254</v>
      </c>
      <c r="I57" s="106"/>
      <c r="J57" s="130"/>
    </row>
    <row r="58" spans="2:10" ht="58">
      <c r="B58" s="542"/>
      <c r="C58" s="127" t="s">
        <v>816</v>
      </c>
      <c r="D58" s="127">
        <f>COUNTIF($G58,"Гендер")</f>
        <v>0</v>
      </c>
      <c r="E58" s="127">
        <f>COUNTIF($G58,"Нормы")</f>
        <v>0</v>
      </c>
      <c r="F58" s="127">
        <f t="shared" si="3"/>
        <v>1</v>
      </c>
      <c r="G58" s="128" t="s">
        <v>819</v>
      </c>
      <c r="H58" s="129" t="s">
        <v>255</v>
      </c>
      <c r="I58" s="106"/>
      <c r="J58" s="130"/>
    </row>
    <row r="59" spans="2:10" ht="43.5">
      <c r="B59" s="542"/>
      <c r="C59" s="127" t="s">
        <v>818</v>
      </c>
      <c r="D59" s="127">
        <f>COUNTIF($G59,"Гендер")</f>
        <v>0</v>
      </c>
      <c r="E59" s="127">
        <f>COUNTIF($G59,"Нормы")</f>
        <v>0</v>
      </c>
      <c r="F59" s="127">
        <f t="shared" si="3"/>
        <v>0</v>
      </c>
      <c r="G59" s="128" t="s">
        <v>76</v>
      </c>
      <c r="H59" s="129" t="s">
        <v>256</v>
      </c>
      <c r="I59" s="106"/>
      <c r="J59" s="130"/>
    </row>
    <row r="60" spans="2:10" ht="29">
      <c r="B60" s="542"/>
      <c r="C60" s="127" t="s">
        <v>818</v>
      </c>
      <c r="D60" s="127">
        <v>1</v>
      </c>
      <c r="E60" s="127">
        <v>1</v>
      </c>
      <c r="F60" s="127">
        <f t="shared" si="3"/>
        <v>0</v>
      </c>
      <c r="G60" s="128" t="s">
        <v>824</v>
      </c>
      <c r="H60" s="129" t="s">
        <v>257</v>
      </c>
      <c r="I60" s="106"/>
      <c r="J60" s="130"/>
    </row>
    <row r="61" spans="2:10" ht="29">
      <c r="B61" s="542"/>
      <c r="C61" s="132" t="s">
        <v>816</v>
      </c>
      <c r="D61" s="132">
        <f t="shared" ref="D61:D69" si="4">COUNTIF($G61,"Гендер")</f>
        <v>0</v>
      </c>
      <c r="E61" s="132">
        <f t="shared" ref="E61:E69" si="5">COUNTIF($G61,"Нормы")</f>
        <v>0</v>
      </c>
      <c r="F61" s="132">
        <f t="shared" si="3"/>
        <v>0</v>
      </c>
      <c r="G61" s="133" t="s">
        <v>76</v>
      </c>
      <c r="H61" s="134" t="s">
        <v>258</v>
      </c>
      <c r="I61" s="135"/>
      <c r="J61" s="136"/>
    </row>
    <row r="62" spans="2:10" ht="29">
      <c r="B62" s="538" t="s">
        <v>102</v>
      </c>
      <c r="C62" s="127" t="s">
        <v>816</v>
      </c>
      <c r="D62" s="127">
        <f t="shared" si="4"/>
        <v>0</v>
      </c>
      <c r="E62" s="127">
        <f t="shared" si="5"/>
        <v>0</v>
      </c>
      <c r="F62" s="127">
        <f t="shared" si="3"/>
        <v>0</v>
      </c>
      <c r="G62" s="128" t="s">
        <v>76</v>
      </c>
      <c r="H62" s="129" t="s">
        <v>259</v>
      </c>
      <c r="I62" s="137"/>
      <c r="J62" s="130"/>
    </row>
    <row r="63" spans="2:10" ht="29">
      <c r="B63" s="539"/>
      <c r="C63" s="127" t="s">
        <v>816</v>
      </c>
      <c r="D63" s="127">
        <f t="shared" si="4"/>
        <v>0</v>
      </c>
      <c r="E63" s="127">
        <f t="shared" si="5"/>
        <v>0</v>
      </c>
      <c r="F63" s="127">
        <f t="shared" si="3"/>
        <v>0</v>
      </c>
      <c r="G63" s="128" t="s">
        <v>76</v>
      </c>
      <c r="H63" s="129" t="s">
        <v>260</v>
      </c>
      <c r="I63" s="106"/>
      <c r="J63" s="130"/>
    </row>
    <row r="64" spans="2:10" ht="14.5">
      <c r="B64" s="539"/>
      <c r="C64" s="127" t="s">
        <v>820</v>
      </c>
      <c r="D64" s="127">
        <f t="shared" si="4"/>
        <v>0</v>
      </c>
      <c r="E64" s="127">
        <f t="shared" si="5"/>
        <v>0</v>
      </c>
      <c r="F64" s="127">
        <f t="shared" si="3"/>
        <v>0</v>
      </c>
      <c r="G64" s="128" t="s">
        <v>76</v>
      </c>
      <c r="H64" s="129" t="s">
        <v>261</v>
      </c>
      <c r="I64" s="106"/>
      <c r="J64" s="130"/>
    </row>
    <row r="65" spans="2:10" ht="14.5">
      <c r="B65" s="539"/>
      <c r="C65" s="127" t="s">
        <v>816</v>
      </c>
      <c r="D65" s="127">
        <f t="shared" si="4"/>
        <v>0</v>
      </c>
      <c r="E65" s="127">
        <f t="shared" si="5"/>
        <v>0</v>
      </c>
      <c r="F65" s="127">
        <f t="shared" si="3"/>
        <v>0</v>
      </c>
      <c r="G65" s="128" t="s">
        <v>76</v>
      </c>
      <c r="H65" s="129" t="s">
        <v>262</v>
      </c>
      <c r="I65" s="106"/>
      <c r="J65" s="130"/>
    </row>
    <row r="66" spans="2:10" ht="14.5">
      <c r="B66" s="539"/>
      <c r="C66" s="127" t="s">
        <v>820</v>
      </c>
      <c r="D66" s="127">
        <f t="shared" si="4"/>
        <v>1</v>
      </c>
      <c r="E66" s="127">
        <f t="shared" si="5"/>
        <v>0</v>
      </c>
      <c r="F66" s="127">
        <f t="shared" si="3"/>
        <v>0</v>
      </c>
      <c r="G66" s="128" t="s">
        <v>823</v>
      </c>
      <c r="H66" s="129" t="s">
        <v>263</v>
      </c>
      <c r="I66" s="106"/>
      <c r="J66" s="130"/>
    </row>
    <row r="67" spans="2:10" ht="29">
      <c r="B67" s="539"/>
      <c r="C67" s="127" t="s">
        <v>818</v>
      </c>
      <c r="D67" s="127">
        <f t="shared" si="4"/>
        <v>0</v>
      </c>
      <c r="E67" s="127">
        <f t="shared" si="5"/>
        <v>0</v>
      </c>
      <c r="F67" s="127">
        <f t="shared" si="3"/>
        <v>0</v>
      </c>
      <c r="G67" s="128" t="s">
        <v>76</v>
      </c>
      <c r="H67" s="129" t="s">
        <v>264</v>
      </c>
      <c r="I67" s="106"/>
      <c r="J67" s="130"/>
    </row>
    <row r="68" spans="2:10" ht="14.5">
      <c r="B68" s="541"/>
      <c r="C68" s="132" t="s">
        <v>818</v>
      </c>
      <c r="D68" s="132">
        <f t="shared" si="4"/>
        <v>0</v>
      </c>
      <c r="E68" s="132">
        <f t="shared" si="5"/>
        <v>1</v>
      </c>
      <c r="F68" s="132">
        <f t="shared" si="3"/>
        <v>0</v>
      </c>
      <c r="G68" s="133" t="s">
        <v>817</v>
      </c>
      <c r="H68" s="134" t="s">
        <v>265</v>
      </c>
      <c r="I68" s="135"/>
      <c r="J68" s="136"/>
    </row>
    <row r="69" spans="2:10" ht="29">
      <c r="B69" s="538" t="s">
        <v>109</v>
      </c>
      <c r="C69" s="127" t="s">
        <v>816</v>
      </c>
      <c r="D69" s="127">
        <f t="shared" si="4"/>
        <v>0</v>
      </c>
      <c r="E69" s="127">
        <f t="shared" si="5"/>
        <v>1</v>
      </c>
      <c r="F69" s="127">
        <f t="shared" si="3"/>
        <v>0</v>
      </c>
      <c r="G69" s="128" t="s">
        <v>419</v>
      </c>
      <c r="H69" s="129" t="s">
        <v>266</v>
      </c>
      <c r="I69" s="317"/>
      <c r="J69" s="130"/>
    </row>
    <row r="70" spans="2:10" ht="29">
      <c r="B70" s="539"/>
      <c r="C70" s="127" t="s">
        <v>816</v>
      </c>
      <c r="D70" s="127">
        <v>1</v>
      </c>
      <c r="E70" s="127">
        <v>1</v>
      </c>
      <c r="F70" s="127">
        <f t="shared" si="3"/>
        <v>0</v>
      </c>
      <c r="G70" s="128" t="s">
        <v>421</v>
      </c>
      <c r="H70" s="129" t="s">
        <v>267</v>
      </c>
      <c r="I70" s="317"/>
      <c r="J70" s="130"/>
    </row>
    <row r="71" spans="2:10" ht="29">
      <c r="B71" s="539"/>
      <c r="C71" s="127" t="s">
        <v>816</v>
      </c>
      <c r="D71" s="127">
        <f t="shared" ref="D71:D84" si="6">COUNTIF($G71,"Гендер")</f>
        <v>0</v>
      </c>
      <c r="E71" s="127">
        <f t="shared" ref="E71:E84" si="7">COUNTIF($G71,"Нормы")</f>
        <v>0</v>
      </c>
      <c r="F71" s="127">
        <f t="shared" si="3"/>
        <v>0</v>
      </c>
      <c r="G71" s="128" t="s">
        <v>76</v>
      </c>
      <c r="H71" s="129" t="s">
        <v>268</v>
      </c>
      <c r="I71" s="317"/>
      <c r="J71" s="130"/>
    </row>
    <row r="72" spans="2:10" ht="14.5">
      <c r="B72" s="539"/>
      <c r="C72" s="127" t="s">
        <v>816</v>
      </c>
      <c r="D72" s="127">
        <f t="shared" si="6"/>
        <v>0</v>
      </c>
      <c r="E72" s="127">
        <f t="shared" si="7"/>
        <v>0</v>
      </c>
      <c r="F72" s="127">
        <f t="shared" si="3"/>
        <v>0</v>
      </c>
      <c r="G72" s="128" t="s">
        <v>76</v>
      </c>
      <c r="H72" s="129" t="s">
        <v>269</v>
      </c>
      <c r="I72" s="317"/>
      <c r="J72" s="130"/>
    </row>
    <row r="73" spans="2:10" ht="29">
      <c r="B73" s="539"/>
      <c r="C73" s="132" t="s">
        <v>818</v>
      </c>
      <c r="D73" s="132">
        <f t="shared" si="6"/>
        <v>0</v>
      </c>
      <c r="E73" s="132">
        <f t="shared" si="7"/>
        <v>0</v>
      </c>
      <c r="F73" s="132">
        <f t="shared" si="3"/>
        <v>0</v>
      </c>
      <c r="G73" s="133" t="s">
        <v>76</v>
      </c>
      <c r="H73" s="134" t="s">
        <v>270</v>
      </c>
      <c r="I73" s="317"/>
      <c r="J73" s="136"/>
    </row>
    <row r="74" spans="2:10" ht="29">
      <c r="B74" s="538" t="s">
        <v>114</v>
      </c>
      <c r="C74" s="127" t="s">
        <v>816</v>
      </c>
      <c r="D74" s="127">
        <f t="shared" si="6"/>
        <v>1</v>
      </c>
      <c r="E74" s="127">
        <f t="shared" si="7"/>
        <v>0</v>
      </c>
      <c r="F74" s="127">
        <f t="shared" si="3"/>
        <v>0</v>
      </c>
      <c r="G74" s="128" t="s">
        <v>415</v>
      </c>
      <c r="H74" s="129" t="s">
        <v>271</v>
      </c>
      <c r="I74" s="137"/>
      <c r="J74" s="130"/>
    </row>
    <row r="75" spans="2:10" ht="43.5">
      <c r="B75" s="539"/>
      <c r="C75" s="127" t="s">
        <v>816</v>
      </c>
      <c r="D75" s="127">
        <f t="shared" si="6"/>
        <v>0</v>
      </c>
      <c r="E75" s="127">
        <f t="shared" si="7"/>
        <v>0</v>
      </c>
      <c r="F75" s="127">
        <f t="shared" si="3"/>
        <v>0</v>
      </c>
      <c r="G75" s="128" t="s">
        <v>76</v>
      </c>
      <c r="H75" s="129" t="s">
        <v>272</v>
      </c>
      <c r="I75" s="106"/>
      <c r="J75" s="130"/>
    </row>
    <row r="76" spans="2:10" ht="43.5">
      <c r="B76" s="539"/>
      <c r="C76" s="127" t="s">
        <v>816</v>
      </c>
      <c r="D76" s="127">
        <f t="shared" si="6"/>
        <v>0</v>
      </c>
      <c r="E76" s="127">
        <f t="shared" si="7"/>
        <v>0</v>
      </c>
      <c r="F76" s="127">
        <f t="shared" si="3"/>
        <v>0</v>
      </c>
      <c r="G76" s="128" t="s">
        <v>76</v>
      </c>
      <c r="H76" s="129" t="s">
        <v>359</v>
      </c>
      <c r="I76" s="106"/>
      <c r="J76" s="130"/>
    </row>
    <row r="77" spans="2:10" ht="29">
      <c r="B77" s="539"/>
      <c r="C77" s="127" t="s">
        <v>820</v>
      </c>
      <c r="D77" s="127">
        <f t="shared" si="6"/>
        <v>0</v>
      </c>
      <c r="E77" s="127">
        <f t="shared" si="7"/>
        <v>0</v>
      </c>
      <c r="F77" s="127">
        <f t="shared" si="3"/>
        <v>0</v>
      </c>
      <c r="G77" s="128" t="s">
        <v>76</v>
      </c>
      <c r="H77" s="129" t="s">
        <v>273</v>
      </c>
      <c r="I77" s="106"/>
      <c r="J77" s="130"/>
    </row>
    <row r="78" spans="2:10" ht="29">
      <c r="B78" s="539"/>
      <c r="C78" s="127" t="s">
        <v>818</v>
      </c>
      <c r="D78" s="127">
        <f t="shared" si="6"/>
        <v>0</v>
      </c>
      <c r="E78" s="127">
        <f t="shared" si="7"/>
        <v>0</v>
      </c>
      <c r="F78" s="127">
        <f t="shared" si="3"/>
        <v>0</v>
      </c>
      <c r="G78" s="128" t="s">
        <v>76</v>
      </c>
      <c r="H78" s="129" t="s">
        <v>360</v>
      </c>
      <c r="I78" s="106"/>
      <c r="J78" s="130"/>
    </row>
    <row r="79" spans="2:10" ht="29">
      <c r="B79" s="539"/>
      <c r="C79" s="127" t="s">
        <v>818</v>
      </c>
      <c r="D79" s="127">
        <f t="shared" si="6"/>
        <v>0</v>
      </c>
      <c r="E79" s="127">
        <f t="shared" si="7"/>
        <v>0</v>
      </c>
      <c r="F79" s="127">
        <f t="shared" si="3"/>
        <v>0</v>
      </c>
      <c r="G79" s="128" t="s">
        <v>76</v>
      </c>
      <c r="H79" s="129" t="s">
        <v>274</v>
      </c>
      <c r="I79" s="106"/>
      <c r="J79" s="130"/>
    </row>
    <row r="80" spans="2:10" ht="29">
      <c r="B80" s="539"/>
      <c r="C80" s="127" t="s">
        <v>126</v>
      </c>
      <c r="D80" s="127">
        <f t="shared" si="6"/>
        <v>0</v>
      </c>
      <c r="E80" s="127">
        <f t="shared" si="7"/>
        <v>0</v>
      </c>
      <c r="F80" s="127">
        <f t="shared" si="3"/>
        <v>0</v>
      </c>
      <c r="G80" s="128" t="s">
        <v>76</v>
      </c>
      <c r="H80" s="129" t="s">
        <v>275</v>
      </c>
      <c r="I80" s="106"/>
      <c r="J80" s="130"/>
    </row>
    <row r="81" spans="2:10" ht="29">
      <c r="B81" s="539"/>
      <c r="C81" s="127" t="s">
        <v>324</v>
      </c>
      <c r="D81" s="127">
        <f t="shared" si="6"/>
        <v>0</v>
      </c>
      <c r="E81" s="127">
        <f t="shared" si="7"/>
        <v>0</v>
      </c>
      <c r="F81" s="127">
        <f t="shared" si="3"/>
        <v>1</v>
      </c>
      <c r="G81" s="128" t="s">
        <v>819</v>
      </c>
      <c r="H81" s="129" t="s">
        <v>276</v>
      </c>
      <c r="I81" s="106"/>
      <c r="J81" s="130"/>
    </row>
    <row r="82" spans="2:10" ht="29">
      <c r="B82" s="539"/>
      <c r="C82" s="127" t="s">
        <v>818</v>
      </c>
      <c r="D82" s="127">
        <f t="shared" si="6"/>
        <v>0</v>
      </c>
      <c r="E82" s="127">
        <f t="shared" si="7"/>
        <v>0</v>
      </c>
      <c r="F82" s="127">
        <f t="shared" si="3"/>
        <v>1</v>
      </c>
      <c r="G82" s="128" t="s">
        <v>416</v>
      </c>
      <c r="H82" s="129" t="s">
        <v>277</v>
      </c>
      <c r="I82" s="106"/>
      <c r="J82" s="130"/>
    </row>
    <row r="83" spans="2:10" ht="43.5">
      <c r="B83" s="539"/>
      <c r="C83" s="127" t="s">
        <v>818</v>
      </c>
      <c r="D83" s="127">
        <f t="shared" si="6"/>
        <v>0</v>
      </c>
      <c r="E83" s="127">
        <f t="shared" si="7"/>
        <v>0</v>
      </c>
      <c r="F83" s="127">
        <f t="shared" si="3"/>
        <v>0</v>
      </c>
      <c r="G83" s="128" t="s">
        <v>76</v>
      </c>
      <c r="H83" s="129" t="s">
        <v>278</v>
      </c>
      <c r="I83" s="106"/>
      <c r="J83" s="130"/>
    </row>
    <row r="84" spans="2:10" ht="29.5" thickBot="1">
      <c r="B84" s="540"/>
      <c r="C84" s="142" t="s">
        <v>121</v>
      </c>
      <c r="D84" s="142">
        <f t="shared" si="6"/>
        <v>0</v>
      </c>
      <c r="E84" s="142">
        <f t="shared" si="7"/>
        <v>0</v>
      </c>
      <c r="F84" s="142">
        <f t="shared" si="3"/>
        <v>0</v>
      </c>
      <c r="G84" s="143" t="s">
        <v>76</v>
      </c>
      <c r="H84" s="144" t="s">
        <v>279</v>
      </c>
      <c r="I84" s="107"/>
      <c r="J84" s="145"/>
    </row>
  </sheetData>
  <sheetProtection algorithmName="SHA-512" hashValue="AlvIQ69IsYUf6lXQiWub6+AVEziI1JV2m+pw+MD92NjDuciF8ix8IkvtjschFXNlFBkAn2HHjpe/qSOUkAQuSg==" saltValue="IQk/4QvCNihZAZRgpZwHRg==" spinCount="100000" sheet="1" objects="1" scenarios="1"/>
  <mergeCells count="9">
    <mergeCell ref="B56:B61"/>
    <mergeCell ref="B62:B68"/>
    <mergeCell ref="B69:B73"/>
    <mergeCell ref="B74:B84"/>
    <mergeCell ref="B27:J27"/>
    <mergeCell ref="B29:B37"/>
    <mergeCell ref="B50:B55"/>
    <mergeCell ref="B38:B42"/>
    <mergeCell ref="B43:B49"/>
  </mergeCells>
  <dataValidations count="1">
    <dataValidation type="list" allowBlank="1" showInputMessage="1" showErrorMessage="1" sqref="I29:I84">
      <formula1>ListYSN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DB500E9-B3B8-48B4-8FD5-649EBDF2C03D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BF16D153-403C-4817-8F63-1F91674EEF39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D07D5EAC-580C-451B-8E84-F7DAE362ECC0}">
            <xm:f>Lists!$A$2</xm:f>
            <x14:dxf>
              <fill>
                <patternFill>
                  <bgColor rgb="FF00B050"/>
                </patternFill>
              </fill>
            </x14:dxf>
          </x14:cfRule>
          <xm:sqref>I74 I44:I48</xm:sqref>
        </x14:conditionalFormatting>
        <x14:conditionalFormatting xmlns:xm="http://schemas.microsoft.com/office/excel/2006/main">
          <x14:cfRule type="cellIs" priority="43" operator="equal" id="{829DA1AD-885E-4A45-ABC5-0E9A155ED6E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44" operator="equal" id="{1543B6B5-36E0-4A11-8686-F86FBE422D08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45" operator="equal" id="{FA639ADD-BC18-4A2D-BA68-DE3F704B4F65}">
            <xm:f>Lists!$A$2</xm:f>
            <x14:dxf>
              <fill>
                <patternFill>
                  <bgColor rgb="FF00B050"/>
                </patternFill>
              </fill>
            </x14:dxf>
          </x14:cfRule>
          <xm:sqref>I29:I37</xm:sqref>
        </x14:conditionalFormatting>
        <x14:conditionalFormatting xmlns:xm="http://schemas.microsoft.com/office/excel/2006/main">
          <x14:cfRule type="cellIs" priority="40" operator="equal" id="{BBE02430-D02B-4AA4-908F-011304FC06E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31B47956-146D-45BD-A08F-BFA013F43D7C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42" operator="equal" id="{56B07583-29A4-4C48-ACF6-A1D16A704032}">
            <xm:f>Lists!$A$2</xm:f>
            <x14:dxf>
              <fill>
                <patternFill>
                  <bgColor rgb="FF00B050"/>
                </patternFill>
              </fill>
            </x14:dxf>
          </x14:cfRule>
          <xm:sqref>I51:I54 I57:I60 I63:I67 I75:I84 I38:I42</xm:sqref>
        </x14:conditionalFormatting>
        <x14:conditionalFormatting xmlns:xm="http://schemas.microsoft.com/office/excel/2006/main">
          <x14:cfRule type="cellIs" priority="34" operator="equal" id="{EBCC3218-A8F3-4D10-B0ED-9E07348890D7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35" operator="equal" id="{7FBAD7D0-4834-4CC9-818C-D453F74EFA6C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6" operator="equal" id="{AA1D6A76-2A00-459D-A666-F31F4810CC4D}">
            <xm:f>Lists!$A$2</xm:f>
            <x14:dxf>
              <fill>
                <patternFill>
                  <bgColor rgb="FF00B05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ellIs" priority="31" operator="equal" id="{1C823E74-806D-46D1-9F82-D4914BA7D676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32" operator="equal" id="{E99FB509-FCD6-43AC-BEA2-D865B4368B0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3" operator="equal" id="{85357188-D788-49D5-B865-BB1B9FC1910A}">
            <xm:f>Lists!$A$2</xm:f>
            <x14:dxf>
              <fill>
                <patternFill>
                  <bgColor rgb="FF00B050"/>
                </patternFill>
              </fill>
            </x14:dxf>
          </x14:cfRule>
          <xm:sqref>I49</xm:sqref>
        </x14:conditionalFormatting>
        <x14:conditionalFormatting xmlns:xm="http://schemas.microsoft.com/office/excel/2006/main">
          <x14:cfRule type="cellIs" priority="28" operator="equal" id="{2CEE3988-53AA-49CB-A23A-07C6AE549137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9" operator="equal" id="{D14DEDA0-2889-43CF-8398-E4BCAD6B876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0" operator="equal" id="{BB91DB62-5158-4D39-AFF9-D6C86F4F0251}">
            <xm:f>Lists!$A$2</xm:f>
            <x14:dxf>
              <fill>
                <patternFill>
                  <bgColor rgb="FF00B050"/>
                </patternFill>
              </fill>
            </x14:dxf>
          </x14:cfRule>
          <xm:sqref>I50</xm:sqref>
        </x14:conditionalFormatting>
        <x14:conditionalFormatting xmlns:xm="http://schemas.microsoft.com/office/excel/2006/main">
          <x14:cfRule type="cellIs" priority="25" operator="equal" id="{C0BB683C-A03E-4F50-8ED4-BBA4663CFA45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5B1CE376-3D57-4D5D-8840-426BA1A376CC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7" operator="equal" id="{F1D24E02-1B5E-42A1-817A-CDFDE4E5F998}">
            <xm:f>Lists!$A$2</xm:f>
            <x14:dxf>
              <fill>
                <patternFill>
                  <bgColor rgb="FF00B050"/>
                </patternFill>
              </fill>
            </x14:dxf>
          </x14:cfRule>
          <xm:sqref>I55</xm:sqref>
        </x14:conditionalFormatting>
        <x14:conditionalFormatting xmlns:xm="http://schemas.microsoft.com/office/excel/2006/main">
          <x14:cfRule type="cellIs" priority="22" operator="equal" id="{500C5DE5-BAE2-498F-A2DE-32FC11D40DC4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30C1253-93E4-4FE5-958D-ABE6DA4F3068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4" operator="equal" id="{9FDACFF4-57EE-41A9-ADE7-F603A661585F}">
            <xm:f>Lists!$A$2</xm:f>
            <x14:dxf>
              <fill>
                <patternFill>
                  <bgColor rgb="FF00B050"/>
                </patternFill>
              </fill>
            </x14:dxf>
          </x14:cfRule>
          <xm:sqref>I56</xm:sqref>
        </x14:conditionalFormatting>
        <x14:conditionalFormatting xmlns:xm="http://schemas.microsoft.com/office/excel/2006/main">
          <x14:cfRule type="cellIs" priority="19" operator="equal" id="{A18881CE-BA06-4C92-B36B-B989117D7451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0" operator="equal" id="{F02A1321-5E71-45C4-9880-9333FF374748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1" operator="equal" id="{5860B91B-E8E3-472F-B613-982D9DD44837}">
            <xm:f>Lists!$A$2</xm:f>
            <x14:dxf>
              <fill>
                <patternFill>
                  <bgColor rgb="FF00B050"/>
                </patternFill>
              </fill>
            </x14:dxf>
          </x14:cfRule>
          <xm:sqref>I61</xm:sqref>
        </x14:conditionalFormatting>
        <x14:conditionalFormatting xmlns:xm="http://schemas.microsoft.com/office/excel/2006/main">
          <x14:cfRule type="cellIs" priority="16" operator="equal" id="{013DAF87-77B6-4D5D-81E7-1650848916CC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7" operator="equal" id="{C7633C12-9104-4A5C-86EE-5273EB6712B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8" operator="equal" id="{5AC3138E-B8D3-4D41-B6A0-BC36FB7335E8}">
            <xm:f>Lists!$A$2</xm:f>
            <x14:dxf>
              <fill>
                <patternFill>
                  <bgColor rgb="FF00B050"/>
                </patternFill>
              </fill>
            </x14:dxf>
          </x14:cfRule>
          <xm:sqref>I62</xm:sqref>
        </x14:conditionalFormatting>
        <x14:conditionalFormatting xmlns:xm="http://schemas.microsoft.com/office/excel/2006/main">
          <x14:cfRule type="cellIs" priority="13" operator="equal" id="{347D2D6C-7D34-41EE-9109-200D318A1961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4" operator="equal" id="{5CF22008-7BEC-4C26-9A60-046819DB20BD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5" operator="equal" id="{B1BB0388-9706-4ED4-B08B-9A0452DCA4AB}">
            <xm:f>Lists!$A$2</xm:f>
            <x14:dxf>
              <fill>
                <patternFill>
                  <bgColor rgb="FF00B050"/>
                </patternFill>
              </fill>
            </x14:dxf>
          </x14:cfRule>
          <xm:sqref>I68</xm:sqref>
        </x14:conditionalFormatting>
        <x14:conditionalFormatting xmlns:xm="http://schemas.microsoft.com/office/excel/2006/main">
          <x14:cfRule type="cellIs" priority="1" operator="equal" id="{B1D268EC-3660-4DA2-9CF5-9CCE8705C92E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FF30EC9A-AEEB-4650-AA57-22D228FDD6DE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F31BDBCB-300B-4FBA-9708-8B75EBD3D097}">
            <xm:f>Lists!$A$2</xm:f>
            <x14:dxf>
              <fill>
                <patternFill>
                  <bgColor rgb="FF00B050"/>
                </patternFill>
              </fill>
            </x14:dxf>
          </x14:cfRule>
          <xm:sqref>I69:I73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 tint="-0.24994659260841701"/>
  </sheetPr>
  <dimension ref="B15:L42"/>
  <sheetViews>
    <sheetView showRowColHeaders="0" zoomScale="90" zoomScaleNormal="90" workbookViewId="0">
      <selection activeCell="B16" sqref="B16:E16"/>
    </sheetView>
  </sheetViews>
  <sheetFormatPr defaultColWidth="8.81640625" defaultRowHeight="12.5"/>
  <cols>
    <col min="1" max="1" width="3.453125" style="72" customWidth="1"/>
    <col min="2" max="2" width="96.81640625" style="72" customWidth="1"/>
    <col min="3" max="3" width="12.08984375" style="72" customWidth="1"/>
    <col min="4" max="4" width="11.08984375" style="72" customWidth="1"/>
    <col min="5" max="5" width="35.453125" style="72" customWidth="1"/>
    <col min="6" max="6" width="8.81640625" style="72"/>
    <col min="7" max="7" width="13.81640625" style="72" hidden="1" customWidth="1"/>
    <col min="8" max="8" width="8.81640625" style="72" hidden="1" customWidth="1"/>
    <col min="9" max="9" width="21.81640625" style="72" hidden="1" customWidth="1"/>
    <col min="10" max="10" width="8.81640625" style="72" hidden="1" customWidth="1"/>
    <col min="11" max="11" width="14.453125" style="72" hidden="1" customWidth="1"/>
    <col min="12" max="12" width="12.08984375" style="72" hidden="1" customWidth="1"/>
    <col min="13" max="16384" width="8.81640625" style="72"/>
  </cols>
  <sheetData>
    <row r="15" spans="2:5" ht="13" thickBot="1"/>
    <row r="16" spans="2:5" ht="28.5">
      <c r="B16" s="547" t="s">
        <v>825</v>
      </c>
      <c r="C16" s="536"/>
      <c r="D16" s="536"/>
      <c r="E16" s="537"/>
    </row>
    <row r="17" spans="2:12" ht="14.5">
      <c r="B17" s="513" t="s">
        <v>402</v>
      </c>
      <c r="C17" s="514"/>
      <c r="D17" s="514"/>
      <c r="E17" s="515"/>
    </row>
    <row r="18" spans="2:12" ht="28">
      <c r="B18" s="102" t="s">
        <v>14</v>
      </c>
      <c r="C18" s="548" t="s">
        <v>72</v>
      </c>
      <c r="D18" s="548"/>
      <c r="E18" s="104" t="s">
        <v>73</v>
      </c>
      <c r="G18" s="73"/>
      <c r="H18" s="73" t="s">
        <v>826</v>
      </c>
      <c r="I18" s="73" t="s">
        <v>827</v>
      </c>
      <c r="J18" s="73" t="s">
        <v>828</v>
      </c>
      <c r="K18" s="73" t="s">
        <v>414</v>
      </c>
      <c r="L18" s="73" t="s">
        <v>829</v>
      </c>
    </row>
    <row r="19" spans="2:12" ht="29">
      <c r="B19" s="272" t="s">
        <v>890</v>
      </c>
      <c r="C19" s="549"/>
      <c r="D19" s="550"/>
      <c r="E19" s="115"/>
      <c r="G19" s="73" t="s">
        <v>411</v>
      </c>
      <c r="H19" s="73">
        <f>COUNTIF($C$19:$C$24:$C$36:$D$37:$C$39:$D$42,Lists!$C$2)</f>
        <v>0</v>
      </c>
      <c r="I19" s="73">
        <f>COUNTIF($C$19:$C$24:$C$36:$D$37:$C$39:$D$42,Lists!$C$3)</f>
        <v>0</v>
      </c>
      <c r="J19" s="73">
        <f>COUNTIF($C$19:$C$24:$C$36:$D$37:$C$39:$D$42,Lists!$C$4)</f>
        <v>0</v>
      </c>
      <c r="K19" s="73">
        <f>COUNTIF($C$19:$C$24:$C$36:$D$37:$C$39:$D$42,Lists!$C$5)</f>
        <v>0</v>
      </c>
      <c r="L19" s="73">
        <f>COUNTIF($C$19:$C$24,"")+COUNTIF($C$36:$D$37,"")+COUNTIF($C$39:$D$42,"")</f>
        <v>18</v>
      </c>
    </row>
    <row r="20" spans="2:12" ht="14.5">
      <c r="B20" s="273" t="s">
        <v>891</v>
      </c>
      <c r="C20" s="543"/>
      <c r="D20" s="544"/>
      <c r="E20" s="113" t="s">
        <v>392</v>
      </c>
    </row>
    <row r="21" spans="2:12" ht="14.5">
      <c r="B21" s="274" t="s">
        <v>889</v>
      </c>
      <c r="C21" s="543"/>
      <c r="D21" s="544"/>
      <c r="E21" s="113" t="s">
        <v>392</v>
      </c>
    </row>
    <row r="22" spans="2:12" ht="14.5">
      <c r="B22" s="273" t="s">
        <v>892</v>
      </c>
      <c r="C22" s="543"/>
      <c r="D22" s="544"/>
      <c r="E22" s="113" t="s">
        <v>392</v>
      </c>
    </row>
    <row r="23" spans="2:12" ht="14.5">
      <c r="B23" s="273" t="s">
        <v>893</v>
      </c>
      <c r="C23" s="543"/>
      <c r="D23" s="544"/>
      <c r="E23" s="113" t="s">
        <v>392</v>
      </c>
    </row>
    <row r="24" spans="2:12" ht="14.5">
      <c r="B24" s="273" t="s">
        <v>894</v>
      </c>
      <c r="C24" s="543"/>
      <c r="D24" s="544"/>
      <c r="E24" s="113"/>
    </row>
    <row r="25" spans="2:12" ht="58">
      <c r="B25" s="273" t="s">
        <v>895</v>
      </c>
      <c r="C25" s="545"/>
      <c r="D25" s="546"/>
      <c r="E25" s="113" t="s">
        <v>392</v>
      </c>
    </row>
    <row r="26" spans="2:12" ht="29">
      <c r="B26" s="274" t="s">
        <v>863</v>
      </c>
      <c r="C26" s="116" t="s">
        <v>230</v>
      </c>
      <c r="D26" s="116" t="s">
        <v>231</v>
      </c>
      <c r="E26" s="117"/>
    </row>
    <row r="27" spans="2:12" ht="14.5">
      <c r="B27" s="275" t="s">
        <v>896</v>
      </c>
      <c r="C27" s="340"/>
      <c r="D27" s="118"/>
      <c r="E27" s="113"/>
    </row>
    <row r="28" spans="2:12" ht="14.5">
      <c r="B28" s="275" t="s">
        <v>897</v>
      </c>
      <c r="C28" s="118"/>
      <c r="D28" s="118"/>
      <c r="E28" s="113"/>
    </row>
    <row r="29" spans="2:12" ht="14.5">
      <c r="B29" s="275" t="s">
        <v>898</v>
      </c>
      <c r="C29" s="118"/>
      <c r="D29" s="118"/>
      <c r="E29" s="113"/>
    </row>
    <row r="30" spans="2:12" ht="14.5">
      <c r="B30" s="275" t="s">
        <v>899</v>
      </c>
      <c r="C30" s="118"/>
      <c r="D30" s="118"/>
      <c r="E30" s="113"/>
    </row>
    <row r="31" spans="2:12" ht="14.5">
      <c r="B31" s="275" t="s">
        <v>900</v>
      </c>
      <c r="C31" s="118"/>
      <c r="D31" s="118"/>
      <c r="E31" s="113"/>
    </row>
    <row r="32" spans="2:12" ht="14.5">
      <c r="B32" s="275" t="s">
        <v>901</v>
      </c>
      <c r="C32" s="118"/>
      <c r="D32" s="118"/>
      <c r="E32" s="113"/>
    </row>
    <row r="33" spans="2:5" ht="14.5">
      <c r="B33" s="275" t="s">
        <v>902</v>
      </c>
      <c r="C33" s="118"/>
      <c r="D33" s="118"/>
      <c r="E33" s="113"/>
    </row>
    <row r="34" spans="2:5" ht="14.5">
      <c r="B34" s="275" t="s">
        <v>903</v>
      </c>
      <c r="C34" s="118"/>
      <c r="D34" s="118"/>
      <c r="E34" s="113"/>
    </row>
    <row r="35" spans="2:5" ht="29">
      <c r="B35" s="273" t="s">
        <v>904</v>
      </c>
      <c r="C35" s="110"/>
      <c r="D35" s="110"/>
      <c r="E35" s="117"/>
    </row>
    <row r="36" spans="2:5" ht="43.5">
      <c r="B36" s="275" t="s">
        <v>905</v>
      </c>
      <c r="C36" s="118"/>
      <c r="D36" s="118"/>
      <c r="E36" s="113"/>
    </row>
    <row r="37" spans="2:5" ht="43.5">
      <c r="B37" s="275" t="s">
        <v>906</v>
      </c>
      <c r="C37" s="118"/>
      <c r="D37" s="118"/>
      <c r="E37" s="113"/>
    </row>
    <row r="38" spans="2:5" ht="14.5">
      <c r="B38" s="276" t="s">
        <v>907</v>
      </c>
      <c r="C38" s="110"/>
      <c r="D38" s="110"/>
      <c r="E38" s="117" t="s">
        <v>392</v>
      </c>
    </row>
    <row r="39" spans="2:5" ht="14.5">
      <c r="B39" s="275" t="s">
        <v>908</v>
      </c>
      <c r="C39" s="118"/>
      <c r="D39" s="118"/>
      <c r="E39" s="113"/>
    </row>
    <row r="40" spans="2:5" ht="14.5">
      <c r="B40" s="275" t="s">
        <v>909</v>
      </c>
      <c r="C40" s="118"/>
      <c r="D40" s="118"/>
      <c r="E40" s="113" t="s">
        <v>392</v>
      </c>
    </row>
    <row r="41" spans="2:5" ht="29">
      <c r="B41" s="275" t="s">
        <v>910</v>
      </c>
      <c r="C41" s="118"/>
      <c r="D41" s="118"/>
      <c r="E41" s="113"/>
    </row>
    <row r="42" spans="2:5" ht="15" thickBot="1">
      <c r="B42" s="277" t="s">
        <v>911</v>
      </c>
      <c r="C42" s="119"/>
      <c r="D42" s="119"/>
      <c r="E42" s="114" t="s">
        <v>392</v>
      </c>
    </row>
  </sheetData>
  <sheetProtection algorithmName="SHA-512" hashValue="zMAcJbp3mRuxFFU28HYFGN/SFhjDVAtCy2JFMCGh2VSUEXLExQzDH03t1IR/R/wLcZVVo5gae+dejFHJRhHcgw==" saltValue="/NXFPLWQFmy0ZMWGXo2FKg==" spinCount="100000" sheet="1" objects="1" scenarios="1"/>
  <mergeCells count="10">
    <mergeCell ref="C22:D22"/>
    <mergeCell ref="C23:D23"/>
    <mergeCell ref="C24:D24"/>
    <mergeCell ref="C25:D25"/>
    <mergeCell ref="B16:E16"/>
    <mergeCell ref="C18:D18"/>
    <mergeCell ref="C19:D19"/>
    <mergeCell ref="C20:D20"/>
    <mergeCell ref="C21:D21"/>
    <mergeCell ref="B17:E17"/>
  </mergeCells>
  <dataValidations count="3">
    <dataValidation type="list" allowBlank="1" showInputMessage="1" showErrorMessage="1" sqref="C39:D42 C19:C24">
      <formula1>ListYSN</formula1>
    </dataValidation>
    <dataValidation type="list" allowBlank="1" showInputMessage="1" showErrorMessage="1" sqref="C36:D37">
      <formula1>ListYSNN</formula1>
    </dataValidation>
    <dataValidation type="list" allowBlank="1" showInputMessage="1" showErrorMessage="1" sqref="C25:D25">
      <formula1>"самостоятельный предмет,включено в другие предметы,интегрировано в программу в целом"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4E45852-40EB-488F-B9B0-D81852B05DA7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B19A244-206A-4634-BFB6-106860B4CBDA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9" operator="equal" id="{549BC454-8A92-4438-B7BE-401121381298}">
            <xm:f>Lists!$A$2</xm:f>
            <x14:dxf>
              <fill>
                <patternFill>
                  <bgColor rgb="FF00B050"/>
                </patternFill>
              </fill>
            </x14:dxf>
          </x14:cfRule>
          <xm:sqref>C19</xm:sqref>
        </x14:conditionalFormatting>
        <x14:conditionalFormatting xmlns:xm="http://schemas.microsoft.com/office/excel/2006/main">
          <x14:cfRule type="cellIs" priority="24" operator="equal" id="{3A1500DD-3BF9-4114-978B-868ECDF6923D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5" operator="equal" id="{007BCD2D-D01D-4EEC-8D72-B0C131703110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6" operator="equal" id="{9F5F9128-FFB6-46BB-8252-F8A0D9863876}">
            <xm:f>Lists!$A$2</xm:f>
            <x14:dxf>
              <fill>
                <patternFill>
                  <bgColor rgb="FF00B050"/>
                </patternFill>
              </fill>
            </x14:dxf>
          </x14:cfRule>
          <xm:sqref>C20:C24</xm:sqref>
        </x14:conditionalFormatting>
        <x14:conditionalFormatting xmlns:xm="http://schemas.microsoft.com/office/excel/2006/main">
          <x14:cfRule type="cellIs" priority="20" operator="equal" id="{00000000-000E-0000-0B00-000011000000}">
            <xm:f>Lists!$C$5</xm:f>
            <x14:dxf>
              <font>
                <color theme="0"/>
              </font>
              <fill>
                <patternFill>
                  <bgColor theme="7" tint="-0.24991607409894101"/>
                </patternFill>
              </fill>
            </x14:dxf>
          </x14:cfRule>
          <x14:cfRule type="cellIs" priority="21" operator="equal" id="{00000000-000E-0000-0B00-000012000000}">
            <xm:f>Lists!$C$4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ellIs" priority="22" operator="equal" id="{00000000-000E-0000-0B00-000013000000}">
            <xm:f>Lists!$C$3</xm:f>
            <x14:dxf>
              <font>
                <color theme="0"/>
              </font>
              <fill>
                <patternFill>
                  <bgColor rgb="FFFFC000"/>
                </patternFill>
              </fill>
            </x14:dxf>
          </x14:cfRule>
          <x14:cfRule type="cellIs" priority="23" operator="equal" id="{00000000-000E-0000-0B00-000014000000}">
            <xm:f>Lists!$C$2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m:sqref>C36:D37</xm:sqref>
        </x14:conditionalFormatting>
        <x14:conditionalFormatting xmlns:xm="http://schemas.microsoft.com/office/excel/2006/main">
          <x14:cfRule type="cellIs" priority="8" operator="equal" id="{00000000-000E-0000-0B00-000005000000}">
            <xm:f>Lists!$C$5</xm:f>
            <x14:dxf>
              <font>
                <color theme="0"/>
              </font>
              <fill>
                <patternFill>
                  <bgColor theme="7" tint="-0.24991607409894101"/>
                </patternFill>
              </fill>
            </x14:dxf>
          </x14:cfRule>
          <x14:cfRule type="cellIs" priority="9" operator="equal" id="{00000000-000E-0000-0B00-000006000000}">
            <xm:f>Lists!$C$4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ellIs" priority="10" operator="equal" id="{00000000-000E-0000-0B00-000007000000}">
            <xm:f>Lists!$C$3</xm:f>
            <x14:dxf>
              <font>
                <color theme="0"/>
              </font>
              <fill>
                <patternFill>
                  <bgColor rgb="FFFFC000"/>
                </patternFill>
              </fill>
            </x14:dxf>
          </x14:cfRule>
          <x14:cfRule type="cellIs" priority="11" operator="equal" id="{00000000-000E-0000-0B00-000008000000}">
            <xm:f>Lists!$C$2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m:sqref>D36:D37 D39:D42</xm:sqref>
        </x14:conditionalFormatting>
        <x14:conditionalFormatting xmlns:xm="http://schemas.microsoft.com/office/excel/2006/main">
          <x14:cfRule type="cellIs" priority="4" operator="equal" id="{00000000-000E-0000-0B00-000001000000}">
            <xm:f>Lists!$C$5</xm:f>
            <x14:dxf>
              <font>
                <color theme="0"/>
              </font>
              <fill>
                <patternFill>
                  <bgColor theme="7" tint="-0.24991607409894101"/>
                </patternFill>
              </fill>
            </x14:dxf>
          </x14:cfRule>
          <x14:cfRule type="cellIs" priority="5" operator="equal" id="{00000000-000E-0000-0B00-000002000000}">
            <xm:f>Lists!$C$4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ellIs" priority="6" operator="equal" id="{00000000-000E-0000-0B00-000003000000}">
            <xm:f>Lists!$C$3</xm:f>
            <x14:dxf>
              <font>
                <color theme="0"/>
              </font>
              <fill>
                <patternFill>
                  <bgColor rgb="FFFFC000"/>
                </patternFill>
              </fill>
            </x14:dxf>
          </x14:cfRule>
          <x14:cfRule type="cellIs" priority="7" operator="equal" id="{00000000-000E-0000-0B00-000004000000}">
            <xm:f>Lists!$C$2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m:sqref>C37 C39:C42</xm:sqref>
        </x14:conditionalFormatting>
        <x14:conditionalFormatting xmlns:xm="http://schemas.microsoft.com/office/excel/2006/main">
          <x14:cfRule type="cellIs" priority="1" operator="equal" id="{B96F2557-2076-4B08-8629-EBC383F02880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1241C79A-B2A7-468E-80E3-51E41D07B74D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CA1CEA3A-8268-4D25-A06F-66754D5FF692}">
            <xm:f>Lists!$A$2</xm:f>
            <x14:dxf>
              <fill>
                <patternFill>
                  <bgColor rgb="FF00B050"/>
                </patternFill>
              </fill>
            </x14:dxf>
          </x14:cfRule>
          <xm:sqref>C25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4659260841701"/>
  </sheetPr>
  <dimension ref="B2:K64"/>
  <sheetViews>
    <sheetView showRowColHeaders="0" zoomScale="90" zoomScaleNormal="90" workbookViewId="0">
      <selection activeCell="B23" sqref="B23:E23"/>
    </sheetView>
  </sheetViews>
  <sheetFormatPr defaultColWidth="8.81640625" defaultRowHeight="12.5"/>
  <cols>
    <col min="1" max="1" width="3.453125" style="76" customWidth="1"/>
    <col min="2" max="2" width="8.81640625" style="76"/>
    <col min="3" max="3" width="83.453125" style="72" customWidth="1"/>
    <col min="4" max="4" width="13.08984375" style="72" customWidth="1"/>
    <col min="5" max="5" width="38.453125" style="72" customWidth="1"/>
    <col min="6" max="6" width="8.81640625" style="76"/>
    <col min="7" max="7" width="23.453125" style="76" hidden="1" customWidth="1"/>
    <col min="8" max="8" width="8.81640625" style="76" hidden="1" customWidth="1"/>
    <col min="9" max="9" width="21.81640625" style="76" hidden="1" customWidth="1"/>
    <col min="10" max="10" width="8.81640625" style="76" hidden="1" customWidth="1"/>
    <col min="11" max="11" width="12.08984375" style="76" hidden="1" customWidth="1"/>
    <col min="12" max="12" width="11.453125" style="76" customWidth="1"/>
    <col min="13" max="16384" width="8.81640625" style="76"/>
  </cols>
  <sheetData>
    <row r="2" spans="11:11">
      <c r="K2" s="76" t="s">
        <v>432</v>
      </c>
    </row>
    <row r="22" spans="2:11" ht="13" thickBot="1"/>
    <row r="23" spans="2:11" ht="28.5">
      <c r="B23" s="551" t="s">
        <v>399</v>
      </c>
      <c r="C23" s="511"/>
      <c r="D23" s="511"/>
      <c r="E23" s="512"/>
    </row>
    <row r="24" spans="2:11" ht="14.5">
      <c r="B24" s="513" t="s">
        <v>280</v>
      </c>
      <c r="C24" s="514"/>
      <c r="D24" s="514"/>
      <c r="E24" s="515"/>
    </row>
    <row r="25" spans="2:11" ht="28">
      <c r="B25" s="552" t="s">
        <v>14</v>
      </c>
      <c r="C25" s="516"/>
      <c r="D25" s="112" t="s">
        <v>72</v>
      </c>
      <c r="E25" s="109" t="s">
        <v>73</v>
      </c>
      <c r="G25" s="73"/>
      <c r="H25" s="73" t="s">
        <v>830</v>
      </c>
      <c r="I25" s="73" t="s">
        <v>831</v>
      </c>
      <c r="J25" s="73" t="s">
        <v>832</v>
      </c>
      <c r="K25" s="73" t="s">
        <v>833</v>
      </c>
    </row>
    <row r="26" spans="2:11" ht="28">
      <c r="B26" s="553" t="s">
        <v>834</v>
      </c>
      <c r="C26" s="555" t="s">
        <v>949</v>
      </c>
      <c r="D26" s="556"/>
      <c r="E26" s="557"/>
      <c r="G26" s="73" t="s">
        <v>433</v>
      </c>
      <c r="H26" s="73">
        <f>COUNTIF($D$27:$D$32:$D$34:$D$38,Lists!$C$2)</f>
        <v>0</v>
      </c>
      <c r="I26" s="73">
        <f>COUNTIF($D$27:$D$32:$D$34:$D$38,Lists!$C$3)</f>
        <v>0</v>
      </c>
      <c r="J26" s="73">
        <f>COUNTIF($D$27:$D$32:$D$34:$D$38,Lists!$C$4)</f>
        <v>0</v>
      </c>
      <c r="K26" s="73">
        <f>COUNTIF($D$27:$D$32,"")+COUNTIF($D$34:$D$38,"")</f>
        <v>11</v>
      </c>
    </row>
    <row r="27" spans="2:11" ht="43.5">
      <c r="B27" s="553"/>
      <c r="C27" s="278" t="s">
        <v>912</v>
      </c>
      <c r="D27" s="248"/>
      <c r="E27" s="279"/>
      <c r="G27" s="73" t="s">
        <v>434</v>
      </c>
      <c r="H27" s="73">
        <f>COUNTIF($D$40:$D$50,Lists!$C$2)</f>
        <v>0</v>
      </c>
      <c r="I27" s="73">
        <f>COUNTIF($D$40:$D$50,Lists!$C$3)</f>
        <v>0</v>
      </c>
      <c r="J27" s="73">
        <f>COUNTIF($D$40:$D$50,Lists!$C$4)</f>
        <v>0</v>
      </c>
      <c r="K27" s="73">
        <f>COUNTIF($D$40:$D$50,"")</f>
        <v>11</v>
      </c>
    </row>
    <row r="28" spans="2:11" ht="14.5">
      <c r="B28" s="553"/>
      <c r="C28" s="278" t="s">
        <v>913</v>
      </c>
      <c r="D28" s="317"/>
      <c r="E28" s="279"/>
      <c r="G28" s="73" t="s">
        <v>435</v>
      </c>
      <c r="H28" s="73">
        <f>COUNTIF($D$51:$D$55,Lists!$C$2)</f>
        <v>0</v>
      </c>
      <c r="I28" s="73">
        <f>COUNTIF($D$51:$D$55,Lists!$C$3)</f>
        <v>0</v>
      </c>
      <c r="J28" s="73">
        <f>COUNTIF($D$51:$D$55,Lists!$C$4)</f>
        <v>0</v>
      </c>
      <c r="K28" s="73">
        <f>COUNTIF($D$51:$D$55,"")</f>
        <v>5</v>
      </c>
    </row>
    <row r="29" spans="2:11" ht="29">
      <c r="B29" s="553"/>
      <c r="C29" s="288" t="s">
        <v>914</v>
      </c>
      <c r="D29" s="317"/>
      <c r="E29" s="279"/>
      <c r="G29" s="73" t="s">
        <v>835</v>
      </c>
      <c r="H29" s="73">
        <f>COUNTIF($D$57:$D$60,Lists!$C$2)</f>
        <v>0</v>
      </c>
      <c r="I29" s="73">
        <f>COUNTIF($D$57:$D$60,Lists!$C$3)</f>
        <v>0</v>
      </c>
      <c r="J29" s="73">
        <f>COUNTIF($D$57:$D$60,Lists!$C$4)</f>
        <v>0</v>
      </c>
      <c r="K29" s="73">
        <f>COUNTIF($D$57:$D$60,"")</f>
        <v>4</v>
      </c>
    </row>
    <row r="30" spans="2:11" ht="29">
      <c r="B30" s="553"/>
      <c r="C30" s="278" t="s">
        <v>915</v>
      </c>
      <c r="D30" s="317"/>
      <c r="E30" s="279"/>
      <c r="G30" s="73" t="s">
        <v>308</v>
      </c>
      <c r="H30" s="73">
        <f>COUNTIF($D$61:$D$64,Lists!$C$2)</f>
        <v>0</v>
      </c>
      <c r="I30" s="73">
        <f>COUNTIF($D$61:$D$64,Lists!$C$3)</f>
        <v>0</v>
      </c>
      <c r="J30" s="73">
        <f>COUNTIF($D$61:$D$64,Lists!$C$4)</f>
        <v>0</v>
      </c>
      <c r="K30" s="73">
        <f>COUNTIF($D$61:$D$64,"")</f>
        <v>4</v>
      </c>
    </row>
    <row r="31" spans="2:11" ht="43.5">
      <c r="B31" s="553"/>
      <c r="C31" s="278" t="s">
        <v>916</v>
      </c>
      <c r="D31" s="317"/>
      <c r="E31" s="279"/>
      <c r="G31" s="73" t="s">
        <v>405</v>
      </c>
      <c r="H31" s="73">
        <f>SUM(H26:H30)</f>
        <v>0</v>
      </c>
      <c r="I31" s="73">
        <f t="shared" ref="I31:K31" si="0">SUM(I26:I30)</f>
        <v>0</v>
      </c>
      <c r="J31" s="73">
        <f t="shared" si="0"/>
        <v>0</v>
      </c>
      <c r="K31" s="73">
        <f t="shared" si="0"/>
        <v>35</v>
      </c>
    </row>
    <row r="32" spans="2:11" ht="43.5">
      <c r="B32" s="553"/>
      <c r="C32" s="278" t="s">
        <v>917</v>
      </c>
      <c r="D32" s="317"/>
      <c r="E32" s="279"/>
    </row>
    <row r="33" spans="2:5" ht="14.5">
      <c r="B33" s="553"/>
      <c r="C33" s="558" t="s">
        <v>948</v>
      </c>
      <c r="D33" s="559"/>
      <c r="E33" s="560"/>
    </row>
    <row r="34" spans="2:5" ht="29">
      <c r="B34" s="553"/>
      <c r="C34" s="278" t="s">
        <v>918</v>
      </c>
      <c r="D34" s="248"/>
      <c r="E34" s="279"/>
    </row>
    <row r="35" spans="2:5" ht="14.5">
      <c r="B35" s="553"/>
      <c r="C35" s="278" t="s">
        <v>919</v>
      </c>
      <c r="D35" s="248"/>
      <c r="E35" s="279"/>
    </row>
    <row r="36" spans="2:5" ht="14.5">
      <c r="B36" s="553"/>
      <c r="C36" s="278" t="s">
        <v>920</v>
      </c>
      <c r="D36" s="248"/>
      <c r="E36" s="279"/>
    </row>
    <row r="37" spans="2:5" ht="43.5">
      <c r="B37" s="553"/>
      <c r="C37" s="278" t="s">
        <v>921</v>
      </c>
      <c r="D37" s="248"/>
      <c r="E37" s="279"/>
    </row>
    <row r="38" spans="2:5" ht="58">
      <c r="B38" s="553"/>
      <c r="C38" s="289" t="s">
        <v>950</v>
      </c>
      <c r="D38" s="250"/>
      <c r="E38" s="280"/>
    </row>
    <row r="39" spans="2:5" ht="14.5">
      <c r="B39" s="553" t="s">
        <v>401</v>
      </c>
      <c r="C39" s="563" t="s">
        <v>922</v>
      </c>
      <c r="D39" s="564"/>
      <c r="E39" s="565"/>
    </row>
    <row r="40" spans="2:5" ht="14.5">
      <c r="B40" s="553"/>
      <c r="C40" s="278" t="s">
        <v>923</v>
      </c>
      <c r="D40" s="248"/>
      <c r="E40" s="279"/>
    </row>
    <row r="41" spans="2:5" ht="14.5">
      <c r="B41" s="553"/>
      <c r="C41" s="278" t="s">
        <v>924</v>
      </c>
      <c r="D41" s="248"/>
      <c r="E41" s="279"/>
    </row>
    <row r="42" spans="2:5" ht="14.5">
      <c r="B42" s="553"/>
      <c r="C42" s="278" t="s">
        <v>925</v>
      </c>
      <c r="D42" s="248"/>
      <c r="E42" s="279"/>
    </row>
    <row r="43" spans="2:5" ht="14.5">
      <c r="B43" s="553"/>
      <c r="C43" s="278" t="s">
        <v>926</v>
      </c>
      <c r="D43" s="248"/>
      <c r="E43" s="279"/>
    </row>
    <row r="44" spans="2:5" ht="14.5">
      <c r="B44" s="553"/>
      <c r="C44" s="278" t="s">
        <v>927</v>
      </c>
      <c r="D44" s="248"/>
      <c r="E44" s="279"/>
    </row>
    <row r="45" spans="2:5" ht="14.5">
      <c r="B45" s="553"/>
      <c r="C45" s="278" t="s">
        <v>928</v>
      </c>
      <c r="D45" s="248"/>
      <c r="E45" s="279"/>
    </row>
    <row r="46" spans="2:5" ht="14.5">
      <c r="B46" s="553"/>
      <c r="C46" s="278" t="s">
        <v>929</v>
      </c>
      <c r="D46" s="248"/>
      <c r="E46" s="279"/>
    </row>
    <row r="47" spans="2:5" ht="14.5">
      <c r="B47" s="553"/>
      <c r="C47" s="278" t="s">
        <v>930</v>
      </c>
      <c r="D47" s="248"/>
      <c r="E47" s="279"/>
    </row>
    <row r="48" spans="2:5" ht="29">
      <c r="B48" s="553"/>
      <c r="C48" s="281" t="s">
        <v>931</v>
      </c>
      <c r="D48" s="248"/>
      <c r="E48" s="279"/>
    </row>
    <row r="49" spans="2:5" ht="29">
      <c r="B49" s="553"/>
      <c r="C49" s="281" t="s">
        <v>932</v>
      </c>
      <c r="D49" s="248"/>
      <c r="E49" s="279"/>
    </row>
    <row r="50" spans="2:5" ht="14.5">
      <c r="B50" s="553"/>
      <c r="C50" s="282" t="s">
        <v>933</v>
      </c>
      <c r="D50" s="250"/>
      <c r="E50" s="280"/>
    </row>
    <row r="51" spans="2:5" ht="29">
      <c r="B51" s="553" t="s">
        <v>436</v>
      </c>
      <c r="C51" s="283" t="s">
        <v>934</v>
      </c>
      <c r="D51" s="251"/>
      <c r="E51" s="284"/>
    </row>
    <row r="52" spans="2:5" ht="29">
      <c r="B52" s="553"/>
      <c r="C52" s="281" t="s">
        <v>935</v>
      </c>
      <c r="D52" s="248"/>
      <c r="E52" s="279"/>
    </row>
    <row r="53" spans="2:5" ht="14.5">
      <c r="B53" s="553"/>
      <c r="C53" s="281" t="s">
        <v>936</v>
      </c>
      <c r="D53" s="248"/>
      <c r="E53" s="279"/>
    </row>
    <row r="54" spans="2:5" ht="29">
      <c r="B54" s="553"/>
      <c r="C54" s="290" t="s">
        <v>937</v>
      </c>
      <c r="D54" s="248"/>
      <c r="E54" s="279"/>
    </row>
    <row r="55" spans="2:5" ht="29">
      <c r="B55" s="553"/>
      <c r="C55" s="282" t="s">
        <v>938</v>
      </c>
      <c r="D55" s="250"/>
      <c r="E55" s="280"/>
    </row>
    <row r="56" spans="2:5" ht="14.5">
      <c r="B56" s="553" t="s">
        <v>281</v>
      </c>
      <c r="C56" s="561" t="s">
        <v>939</v>
      </c>
      <c r="D56" s="561"/>
      <c r="E56" s="562"/>
    </row>
    <row r="57" spans="2:5" ht="29">
      <c r="B57" s="553"/>
      <c r="C57" s="278" t="s">
        <v>940</v>
      </c>
      <c r="D57" s="248"/>
      <c r="E57" s="279"/>
    </row>
    <row r="58" spans="2:5" ht="29">
      <c r="B58" s="553"/>
      <c r="C58" s="278" t="s">
        <v>941</v>
      </c>
      <c r="D58" s="248"/>
      <c r="E58" s="279"/>
    </row>
    <row r="59" spans="2:5" ht="29">
      <c r="B59" s="553"/>
      <c r="C59" s="278" t="s">
        <v>942</v>
      </c>
      <c r="D59" s="248"/>
      <c r="E59" s="279"/>
    </row>
    <row r="60" spans="2:5" ht="58">
      <c r="B60" s="553"/>
      <c r="C60" s="285" t="s">
        <v>943</v>
      </c>
      <c r="D60" s="250"/>
      <c r="E60" s="280"/>
    </row>
    <row r="61" spans="2:5" ht="14.5">
      <c r="B61" s="553" t="s">
        <v>400</v>
      </c>
      <c r="C61" s="283" t="s">
        <v>944</v>
      </c>
      <c r="D61" s="251"/>
      <c r="E61" s="284"/>
    </row>
    <row r="62" spans="2:5" ht="29">
      <c r="B62" s="553"/>
      <c r="C62" s="281" t="s">
        <v>945</v>
      </c>
      <c r="D62" s="248"/>
      <c r="E62" s="279"/>
    </row>
    <row r="63" spans="2:5" ht="29">
      <c r="B63" s="553"/>
      <c r="C63" s="281" t="s">
        <v>946</v>
      </c>
      <c r="D63" s="248"/>
      <c r="E63" s="279"/>
    </row>
    <row r="64" spans="2:5" ht="44" thickBot="1">
      <c r="B64" s="554"/>
      <c r="C64" s="286" t="s">
        <v>947</v>
      </c>
      <c r="D64" s="249"/>
      <c r="E64" s="287"/>
    </row>
  </sheetData>
  <sheetProtection algorithmName="SHA-512" hashValue="ltnxH4a3KsWC3rqSvC1vM+F4sOX8Tc4HIsAKJjI4W+87JUux2A1jNPk81h5vFLKUFbM2M81GO3OYyrUp8QjmaQ==" saltValue="Yhz7V2CDOYQVIvjDFOnoNA==" spinCount="100000" sheet="1" objects="1" scenarios="1"/>
  <mergeCells count="12">
    <mergeCell ref="B56:B60"/>
    <mergeCell ref="B61:B64"/>
    <mergeCell ref="C26:E26"/>
    <mergeCell ref="C33:E33"/>
    <mergeCell ref="C56:E56"/>
    <mergeCell ref="C39:E39"/>
    <mergeCell ref="B51:B55"/>
    <mergeCell ref="B23:E23"/>
    <mergeCell ref="B24:E24"/>
    <mergeCell ref="B25:C25"/>
    <mergeCell ref="B26:B38"/>
    <mergeCell ref="B39:B50"/>
  </mergeCells>
  <dataValidations count="1">
    <dataValidation type="list" allowBlank="1" showInputMessage="1" showErrorMessage="1" sqref="D40:D55 D57:D64 D34:D38 D27:D32">
      <formula1>ListYSN</formula1>
    </dataValidation>
  </dataValidations>
  <pageMargins left="0.7" right="0.7" top="0.75" bottom="0.75" header="0.3" footer="0.3"/>
  <pageSetup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F7A5689-BDDD-4639-9567-14160F2217E6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3A68FA4B-EED3-4275-B919-90F7F54EA13F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BDE4385A-7589-4A3C-B242-4BD813C44570}">
            <xm:f>Lists!$A$2</xm:f>
            <x14:dxf>
              <fill>
                <patternFill>
                  <bgColor rgb="FF00B050"/>
                </patternFill>
              </fill>
            </x14:dxf>
          </x14:cfRule>
          <xm:sqref>D57:D64</xm:sqref>
        </x14:conditionalFormatting>
        <x14:conditionalFormatting xmlns:xm="http://schemas.microsoft.com/office/excel/2006/main">
          <x14:cfRule type="cellIs" priority="7" operator="equal" id="{E591DE1E-F350-4A47-A82F-C98FBD9C8080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2D8E4E7-9825-467D-AF20-714103DB3DF8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9" operator="equal" id="{B70FAC50-B986-44E4-879E-B1BA7ECE2139}">
            <xm:f>Lists!$A$2</xm:f>
            <x14:dxf>
              <fill>
                <patternFill>
                  <bgColor rgb="FF00B050"/>
                </patternFill>
              </fill>
            </x14:dxf>
          </x14:cfRule>
          <xm:sqref>D27:D32</xm:sqref>
        </x14:conditionalFormatting>
        <x14:conditionalFormatting xmlns:xm="http://schemas.microsoft.com/office/excel/2006/main">
          <x14:cfRule type="cellIs" priority="4" operator="equal" id="{A020A05F-2356-4985-9AC3-E9F25515773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CC88EEF7-C892-40EA-9A82-3280A4DF3522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2DBC85BF-C518-4A43-95C9-984BE66FDA5D}">
            <xm:f>Lists!$A$2</xm:f>
            <x14:dxf>
              <fill>
                <patternFill>
                  <bgColor rgb="FF00B050"/>
                </patternFill>
              </fill>
            </x14:dxf>
          </x14:cfRule>
          <xm:sqref>D34:D38 D40:D55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4659260841701"/>
  </sheetPr>
  <dimension ref="B17:L50"/>
  <sheetViews>
    <sheetView showRowColHeaders="0" zoomScale="90" zoomScaleNormal="90" workbookViewId="0">
      <selection activeCell="B18" sqref="B18:F18"/>
    </sheetView>
  </sheetViews>
  <sheetFormatPr defaultColWidth="8.81640625" defaultRowHeight="12.5"/>
  <cols>
    <col min="1" max="1" width="3.453125" style="76" customWidth="1"/>
    <col min="2" max="2" width="8.81640625" style="76"/>
    <col min="3" max="3" width="81.453125" style="72" customWidth="1"/>
    <col min="4" max="4" width="14.81640625" style="76" bestFit="1" customWidth="1"/>
    <col min="5" max="5" width="14.81640625" style="76" customWidth="1"/>
    <col min="6" max="6" width="55.453125" style="76" customWidth="1"/>
    <col min="7" max="7" width="8.81640625" style="76"/>
    <col min="8" max="8" width="21.453125" style="76" hidden="1" customWidth="1"/>
    <col min="9" max="9" width="8.81640625" style="76" hidden="1" customWidth="1"/>
    <col min="10" max="10" width="21.81640625" style="76" hidden="1" customWidth="1"/>
    <col min="11" max="11" width="8.81640625" style="76" hidden="1" customWidth="1"/>
    <col min="12" max="12" width="12.08984375" style="76" hidden="1" customWidth="1"/>
    <col min="13" max="16384" width="8.81640625" style="76"/>
  </cols>
  <sheetData>
    <row r="17" spans="2:12" ht="13" thickBot="1"/>
    <row r="18" spans="2:12" ht="28.5">
      <c r="B18" s="551" t="s">
        <v>836</v>
      </c>
      <c r="C18" s="511"/>
      <c r="D18" s="511"/>
      <c r="E18" s="566"/>
      <c r="F18" s="512"/>
    </row>
    <row r="19" spans="2:12" ht="14.5">
      <c r="B19" s="513" t="s">
        <v>283</v>
      </c>
      <c r="C19" s="514"/>
      <c r="D19" s="514"/>
      <c r="E19" s="567"/>
      <c r="F19" s="515"/>
    </row>
    <row r="20" spans="2:12" ht="28">
      <c r="B20" s="568" t="s">
        <v>14</v>
      </c>
      <c r="C20" s="569"/>
      <c r="D20" s="573" t="s">
        <v>72</v>
      </c>
      <c r="E20" s="573"/>
      <c r="F20" s="109" t="s">
        <v>11</v>
      </c>
      <c r="H20" s="73"/>
      <c r="I20" s="73" t="s">
        <v>837</v>
      </c>
      <c r="J20" s="73" t="s">
        <v>838</v>
      </c>
      <c r="K20" s="73" t="s">
        <v>839</v>
      </c>
      <c r="L20" s="73" t="s">
        <v>840</v>
      </c>
    </row>
    <row r="21" spans="2:12" ht="43.5">
      <c r="B21" s="553" t="s">
        <v>284</v>
      </c>
      <c r="C21" s="291" t="s">
        <v>951</v>
      </c>
      <c r="D21" s="574"/>
      <c r="E21" s="575"/>
      <c r="F21" s="292"/>
      <c r="H21" s="73" t="s">
        <v>438</v>
      </c>
      <c r="I21" s="73">
        <f>COUNTIF($D$21:$D$25:$D$27:$E$30,Lists!$C$2)</f>
        <v>0</v>
      </c>
      <c r="J21" s="73">
        <f>COUNTIF($D$21:$D$25:$D$27:$E$30,Lists!$C$3)</f>
        <v>0</v>
      </c>
      <c r="K21" s="73">
        <f>COUNTIF($D$21:$D$25:$D$27:$E$30,Lists!$C$4)</f>
        <v>0</v>
      </c>
      <c r="L21" s="73">
        <f>COUNTIF($D$21:$D$25,"")+COUNTIF($D$27:$E$30,"")</f>
        <v>13</v>
      </c>
    </row>
    <row r="22" spans="2:12" ht="29">
      <c r="B22" s="553"/>
      <c r="C22" s="293" t="s">
        <v>952</v>
      </c>
      <c r="D22" s="543"/>
      <c r="E22" s="544"/>
      <c r="F22" s="294"/>
      <c r="H22" s="73" t="s">
        <v>841</v>
      </c>
      <c r="I22" s="73">
        <f>COUNTIF($D$32:$D$42,Lists!$C$2)</f>
        <v>0</v>
      </c>
      <c r="J22" s="73">
        <f>COUNTIF($D$32:$D$42,Lists!$C$3)</f>
        <v>0</v>
      </c>
      <c r="K22" s="73">
        <f>COUNTIF($D$32:$D$42,Lists!$C$4)</f>
        <v>0</v>
      </c>
      <c r="L22" s="73">
        <f>COUNTIF($D$32:$D$42,"")</f>
        <v>11</v>
      </c>
    </row>
    <row r="23" spans="2:12" ht="42">
      <c r="B23" s="553"/>
      <c r="C23" s="300" t="s">
        <v>953</v>
      </c>
      <c r="D23" s="543"/>
      <c r="E23" s="544"/>
      <c r="F23" s="294"/>
      <c r="H23" s="73" t="s">
        <v>440</v>
      </c>
      <c r="I23" s="73">
        <f>COUNTIF($D$43:$D$50,Lists!$C$2)</f>
        <v>0</v>
      </c>
      <c r="J23" s="73">
        <f>COUNTIF($D$43:$D$50,Lists!$C$3)</f>
        <v>0</v>
      </c>
      <c r="K23" s="73">
        <f>COUNTIF($D$43:$D$50,Lists!$C$4)</f>
        <v>0</v>
      </c>
      <c r="L23" s="73">
        <f>COUNTIF($D$43:$D$50,"")</f>
        <v>8</v>
      </c>
    </row>
    <row r="24" spans="2:12" ht="43.5">
      <c r="B24" s="553"/>
      <c r="C24" s="293" t="s">
        <v>954</v>
      </c>
      <c r="D24" s="543"/>
      <c r="E24" s="544"/>
      <c r="F24" s="294"/>
      <c r="H24" s="73" t="s">
        <v>405</v>
      </c>
      <c r="I24" s="73">
        <f>SUM(I21:I23)</f>
        <v>0</v>
      </c>
      <c r="J24" s="73">
        <f>SUM(J21:J23)</f>
        <v>0</v>
      </c>
      <c r="K24" s="73">
        <f>SUM(K21:K23)</f>
        <v>0</v>
      </c>
      <c r="L24" s="73">
        <f>SUM(L21:L23)</f>
        <v>32</v>
      </c>
    </row>
    <row r="25" spans="2:12" ht="43.5">
      <c r="B25" s="553"/>
      <c r="C25" s="293" t="s">
        <v>955</v>
      </c>
      <c r="D25" s="543"/>
      <c r="E25" s="544"/>
      <c r="F25" s="294"/>
    </row>
    <row r="26" spans="2:12" ht="14.5">
      <c r="B26" s="553"/>
      <c r="C26" s="293"/>
      <c r="D26" s="301" t="s">
        <v>979</v>
      </c>
      <c r="E26" s="302" t="s">
        <v>980</v>
      </c>
      <c r="F26" s="295"/>
    </row>
    <row r="27" spans="2:12" ht="29">
      <c r="B27" s="553"/>
      <c r="C27" s="303" t="s">
        <v>981</v>
      </c>
      <c r="D27" s="248"/>
      <c r="E27" s="248"/>
      <c r="F27" s="294"/>
    </row>
    <row r="28" spans="2:12" ht="29">
      <c r="B28" s="553"/>
      <c r="C28" s="293" t="s">
        <v>956</v>
      </c>
      <c r="D28" s="248"/>
      <c r="E28" s="248"/>
      <c r="F28" s="294"/>
    </row>
    <row r="29" spans="2:12" ht="116">
      <c r="B29" s="553"/>
      <c r="C29" s="293" t="s">
        <v>957</v>
      </c>
      <c r="D29" s="248"/>
      <c r="E29" s="248"/>
      <c r="F29" s="294"/>
    </row>
    <row r="30" spans="2:12" ht="29">
      <c r="B30" s="553"/>
      <c r="C30" s="282" t="s">
        <v>958</v>
      </c>
      <c r="D30" s="250"/>
      <c r="E30" s="250"/>
      <c r="F30" s="296"/>
    </row>
    <row r="31" spans="2:12" ht="14.5">
      <c r="B31" s="570" t="s">
        <v>439</v>
      </c>
      <c r="C31" s="577" t="s">
        <v>959</v>
      </c>
      <c r="D31" s="577"/>
      <c r="E31" s="577"/>
      <c r="F31" s="578"/>
    </row>
    <row r="32" spans="2:12" ht="29">
      <c r="B32" s="571"/>
      <c r="C32" s="293" t="s">
        <v>960</v>
      </c>
      <c r="D32" s="579"/>
      <c r="E32" s="579"/>
      <c r="F32" s="294"/>
    </row>
    <row r="33" spans="2:6" ht="43.5">
      <c r="B33" s="571"/>
      <c r="C33" s="293" t="s">
        <v>961</v>
      </c>
      <c r="D33" s="543"/>
      <c r="E33" s="544"/>
      <c r="F33" s="294"/>
    </row>
    <row r="34" spans="2:6" ht="58">
      <c r="B34" s="571"/>
      <c r="C34" s="293" t="s">
        <v>962</v>
      </c>
      <c r="D34" s="543"/>
      <c r="E34" s="544"/>
      <c r="F34" s="294"/>
    </row>
    <row r="35" spans="2:6" ht="29">
      <c r="B35" s="571"/>
      <c r="C35" s="293" t="s">
        <v>963</v>
      </c>
      <c r="D35" s="543"/>
      <c r="E35" s="544"/>
      <c r="F35" s="294"/>
    </row>
    <row r="36" spans="2:6" ht="14.5">
      <c r="B36" s="571"/>
      <c r="C36" s="293" t="s">
        <v>964</v>
      </c>
      <c r="D36" s="543"/>
      <c r="E36" s="544"/>
      <c r="F36" s="294"/>
    </row>
    <row r="37" spans="2:6" ht="29">
      <c r="B37" s="571"/>
      <c r="C37" s="293" t="s">
        <v>965</v>
      </c>
      <c r="D37" s="543"/>
      <c r="E37" s="544"/>
      <c r="F37" s="294"/>
    </row>
    <row r="38" spans="2:6" ht="29">
      <c r="B38" s="571"/>
      <c r="C38" s="293" t="s">
        <v>966</v>
      </c>
      <c r="D38" s="543"/>
      <c r="E38" s="544"/>
      <c r="F38" s="294"/>
    </row>
    <row r="39" spans="2:6" ht="29">
      <c r="B39" s="571"/>
      <c r="C39" s="293" t="s">
        <v>967</v>
      </c>
      <c r="D39" s="543"/>
      <c r="E39" s="544"/>
      <c r="F39" s="294"/>
    </row>
    <row r="40" spans="2:6" ht="29">
      <c r="B40" s="571"/>
      <c r="C40" s="293" t="s">
        <v>968</v>
      </c>
      <c r="D40" s="543"/>
      <c r="E40" s="544"/>
      <c r="F40" s="294"/>
    </row>
    <row r="41" spans="2:6" ht="14.5">
      <c r="B41" s="571"/>
      <c r="C41" s="293" t="s">
        <v>969</v>
      </c>
      <c r="D41" s="543"/>
      <c r="E41" s="544"/>
      <c r="F41" s="294"/>
    </row>
    <row r="42" spans="2:6" ht="29">
      <c r="B42" s="572"/>
      <c r="C42" s="282" t="s">
        <v>970</v>
      </c>
      <c r="D42" s="582"/>
      <c r="E42" s="583"/>
      <c r="F42" s="296"/>
    </row>
    <row r="43" spans="2:6" ht="58">
      <c r="B43" s="570" t="s">
        <v>437</v>
      </c>
      <c r="C43" s="283" t="s">
        <v>971</v>
      </c>
      <c r="D43" s="584"/>
      <c r="E43" s="584"/>
      <c r="F43" s="297"/>
    </row>
    <row r="44" spans="2:6" ht="58">
      <c r="B44" s="571"/>
      <c r="C44" s="293" t="s">
        <v>972</v>
      </c>
      <c r="D44" s="543"/>
      <c r="E44" s="544"/>
      <c r="F44" s="294"/>
    </row>
    <row r="45" spans="2:6" ht="29">
      <c r="B45" s="571"/>
      <c r="C45" s="293" t="s">
        <v>973</v>
      </c>
      <c r="D45" s="543"/>
      <c r="E45" s="544"/>
      <c r="F45" s="294"/>
    </row>
    <row r="46" spans="2:6" ht="58">
      <c r="B46" s="571"/>
      <c r="C46" s="293" t="s">
        <v>974</v>
      </c>
      <c r="D46" s="543"/>
      <c r="E46" s="544"/>
      <c r="F46" s="294"/>
    </row>
    <row r="47" spans="2:6" ht="29">
      <c r="B47" s="571"/>
      <c r="C47" s="293" t="s">
        <v>975</v>
      </c>
      <c r="D47" s="543"/>
      <c r="E47" s="544"/>
      <c r="F47" s="294"/>
    </row>
    <row r="48" spans="2:6" ht="43.5">
      <c r="B48" s="571"/>
      <c r="C48" s="293" t="s">
        <v>976</v>
      </c>
      <c r="D48" s="543"/>
      <c r="E48" s="544"/>
      <c r="F48" s="294"/>
    </row>
    <row r="49" spans="2:6" ht="43.5">
      <c r="B49" s="571"/>
      <c r="C49" s="293" t="s">
        <v>977</v>
      </c>
      <c r="D49" s="543"/>
      <c r="E49" s="544"/>
      <c r="F49" s="294"/>
    </row>
    <row r="50" spans="2:6" ht="44" thickBot="1">
      <c r="B50" s="576"/>
      <c r="C50" s="298" t="s">
        <v>978</v>
      </c>
      <c r="D50" s="580"/>
      <c r="E50" s="581"/>
      <c r="F50" s="299"/>
    </row>
  </sheetData>
  <sheetProtection algorithmName="SHA-512" hashValue="7P05KmKFFNSb83VRhVO6V8hbE1J18vP7Pd+zu0361BVtOW3j22ZC+MvhSMB2F2tb5fX2fan13vaXKBlDKaujpw==" saltValue="D4NYPMvu8+Ozgcz6sJA42g==" spinCount="100000" sheet="1" objects="1" scenarios="1"/>
  <mergeCells count="32">
    <mergeCell ref="B43:B50"/>
    <mergeCell ref="D39:E39"/>
    <mergeCell ref="C31:F31"/>
    <mergeCell ref="D32:E32"/>
    <mergeCell ref="D33:E33"/>
    <mergeCell ref="D46:E46"/>
    <mergeCell ref="D47:E47"/>
    <mergeCell ref="D48:E48"/>
    <mergeCell ref="D49:E49"/>
    <mergeCell ref="D50:E50"/>
    <mergeCell ref="D40:E40"/>
    <mergeCell ref="D41:E41"/>
    <mergeCell ref="D42:E42"/>
    <mergeCell ref="D43:E43"/>
    <mergeCell ref="D44:E44"/>
    <mergeCell ref="D45:E45"/>
    <mergeCell ref="B18:F18"/>
    <mergeCell ref="B19:F19"/>
    <mergeCell ref="B20:C20"/>
    <mergeCell ref="B21:B30"/>
    <mergeCell ref="B31:B42"/>
    <mergeCell ref="D20:E20"/>
    <mergeCell ref="D21:E21"/>
    <mergeCell ref="D22:E22"/>
    <mergeCell ref="D23:E23"/>
    <mergeCell ref="D24:E24"/>
    <mergeCell ref="D25:E25"/>
    <mergeCell ref="D34:E34"/>
    <mergeCell ref="D35:E35"/>
    <mergeCell ref="D36:E36"/>
    <mergeCell ref="D37:E37"/>
    <mergeCell ref="D38:E38"/>
  </mergeCells>
  <dataValidations count="1">
    <dataValidation type="list" allowBlank="1" showInputMessage="1" showErrorMessage="1" sqref="D21:D25 D27:E30 D32:D50">
      <formula1>ListYSN</formula1>
    </dataValidation>
  </dataValidations>
  <pageMargins left="0.7" right="0.7" top="0.75" bottom="0.75" header="0.3" footer="0.3"/>
  <pageSetup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8DCC7A2-F380-40C5-93D6-5A7802790A12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32C33D-0B6E-482B-BD61-3D8129804F12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9" operator="equal" id="{DB23FE52-EF51-4D73-84CF-D5081D95893D}">
            <xm:f>Lists!$A$2</xm:f>
            <x14:dxf>
              <fill>
                <patternFill>
                  <bgColor rgb="FF00B050"/>
                </patternFill>
              </fill>
            </x14:dxf>
          </x14:cfRule>
          <xm:sqref>D27:E30</xm:sqref>
        </x14:conditionalFormatting>
        <x14:conditionalFormatting xmlns:xm="http://schemas.microsoft.com/office/excel/2006/main">
          <x14:cfRule type="cellIs" priority="16" operator="equal" id="{87DE30E7-4A5D-4812-A8FB-EAE5799C772D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7" operator="equal" id="{B9E02405-AD15-42AE-9C28-21CCD680D8BE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8" operator="equal" id="{318DAE85-CCE7-4342-88C3-A6E792D4B92C}">
            <xm:f>Lists!$A$2</xm:f>
            <x14:dxf>
              <fill>
                <patternFill>
                  <bgColor rgb="FF00B050"/>
                </patternFill>
              </fill>
            </x14:dxf>
          </x14:cfRule>
          <xm:sqref>D21</xm:sqref>
        </x14:conditionalFormatting>
        <x14:conditionalFormatting xmlns:xm="http://schemas.microsoft.com/office/excel/2006/main">
          <x14:cfRule type="cellIs" priority="13" operator="equal" id="{42BD5057-094B-4831-B3AF-28580B37B2AB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4" operator="equal" id="{2AD5731D-459E-4E10-87C3-5AA9DDB63A6E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5" operator="equal" id="{182FEBDE-CBD8-4D1E-BAC7-A62EAE9F7984}">
            <xm:f>Lists!$A$2</xm:f>
            <x14:dxf>
              <fill>
                <patternFill>
                  <bgColor rgb="FF00B050"/>
                </patternFill>
              </fill>
            </x14:dxf>
          </x14:cfRule>
          <xm:sqref>D22:D25</xm:sqref>
        </x14:conditionalFormatting>
        <x14:conditionalFormatting xmlns:xm="http://schemas.microsoft.com/office/excel/2006/main">
          <x14:cfRule type="cellIs" priority="10" operator="equal" id="{D0CB66D4-E841-43AD-AEA4-066828190EBC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DA8B3869-5625-48B2-9C74-6130A68FEA7D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2" operator="equal" id="{C52E5FFD-D303-49D4-901C-DE3DEC1FCD46}">
            <xm:f>Lists!$A$2</xm:f>
            <x14:dxf>
              <fill>
                <patternFill>
                  <bgColor rgb="FF00B050"/>
                </patternFill>
              </fill>
            </x14:dxf>
          </x14:cfRule>
          <xm:sqref>D32:D44 D46 D49:D50</xm:sqref>
        </x14:conditionalFormatting>
        <x14:conditionalFormatting xmlns:xm="http://schemas.microsoft.com/office/excel/2006/main">
          <x14:cfRule type="cellIs" priority="4" operator="equal" id="{C89A8EEB-925B-45A8-91B4-B8FC3FDD127D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1B52DF0E-6631-497B-90ED-A9773F74DEDC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E109C299-FB2B-4EA1-9E77-83E90218A83C}">
            <xm:f>Lists!$A$2</xm:f>
            <x14:dxf>
              <fill>
                <patternFill>
                  <bgColor rgb="FF00B050"/>
                </patternFill>
              </fill>
            </x14:dxf>
          </x14:cfRule>
          <xm:sqref>D45</xm:sqref>
        </x14:conditionalFormatting>
        <x14:conditionalFormatting xmlns:xm="http://schemas.microsoft.com/office/excel/2006/main">
          <x14:cfRule type="cellIs" priority="1" operator="equal" id="{64D0BA05-C0CA-4220-BC34-0753F8FB9F3A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29EA3F63-5608-457A-AD9B-499D8C947076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3A683B7A-25D8-4BE5-B4EC-2C158A27375F}">
            <xm:f>Lists!$A$2</xm:f>
            <x14:dxf>
              <fill>
                <patternFill>
                  <bgColor rgb="FF00B050"/>
                </patternFill>
              </fill>
            </x14:dxf>
          </x14:cfRule>
          <xm:sqref>D47:D48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4659260841701"/>
  </sheetPr>
  <dimension ref="B11:J35"/>
  <sheetViews>
    <sheetView showRowColHeaders="0" zoomScale="90" zoomScaleNormal="90" workbookViewId="0">
      <selection activeCell="B13" sqref="B13:D13"/>
    </sheetView>
  </sheetViews>
  <sheetFormatPr defaultColWidth="8.81640625" defaultRowHeight="13"/>
  <cols>
    <col min="1" max="1" width="3.453125" style="101" customWidth="1"/>
    <col min="2" max="2" width="96.81640625" style="108" customWidth="1"/>
    <col min="3" max="3" width="13.08984375" style="101" customWidth="1"/>
    <col min="4" max="4" width="48.08984375" style="101" customWidth="1"/>
    <col min="5" max="5" width="8.81640625" style="101"/>
    <col min="6" max="6" width="12.08984375" style="101" hidden="1" customWidth="1"/>
    <col min="7" max="7" width="8.81640625" style="101" hidden="1" customWidth="1"/>
    <col min="8" max="8" width="21.08984375" style="101" hidden="1" customWidth="1"/>
    <col min="9" max="9" width="6.81640625" style="101" hidden="1" customWidth="1"/>
    <col min="10" max="10" width="12.08984375" style="101" hidden="1" customWidth="1"/>
    <col min="11" max="16384" width="8.81640625" style="101"/>
  </cols>
  <sheetData>
    <row r="11" spans="2:10">
      <c r="B11" s="101"/>
    </row>
    <row r="12" spans="2:10" ht="13.5" thickBot="1">
      <c r="B12" s="101"/>
    </row>
    <row r="13" spans="2:10" ht="28.5">
      <c r="B13" s="547" t="s">
        <v>842</v>
      </c>
      <c r="C13" s="536"/>
      <c r="D13" s="537"/>
    </row>
    <row r="14" spans="2:10" ht="14.5">
      <c r="B14" s="513" t="s">
        <v>286</v>
      </c>
      <c r="C14" s="514"/>
      <c r="D14" s="515"/>
    </row>
    <row r="15" spans="2:10" ht="29">
      <c r="B15" s="102" t="s">
        <v>14</v>
      </c>
      <c r="C15" s="103" t="s">
        <v>72</v>
      </c>
      <c r="D15" s="104" t="s">
        <v>73</v>
      </c>
      <c r="F15" s="105"/>
      <c r="G15" s="105" t="s">
        <v>843</v>
      </c>
      <c r="H15" s="105" t="s">
        <v>844</v>
      </c>
      <c r="I15" s="105" t="s">
        <v>845</v>
      </c>
      <c r="J15" s="105" t="s">
        <v>409</v>
      </c>
    </row>
    <row r="16" spans="2:10" ht="29">
      <c r="B16" s="304" t="s">
        <v>982</v>
      </c>
      <c r="C16" s="251"/>
      <c r="D16" s="297" t="s">
        <v>392</v>
      </c>
      <c r="F16" s="105" t="s">
        <v>441</v>
      </c>
      <c r="G16" s="105">
        <f>COUNTIF($C$16:$C$16:$C$18:$C$22:$C$24:$C$27:$C$29:$C$35,Lists!$C$2)</f>
        <v>0</v>
      </c>
      <c r="H16" s="105">
        <f>COUNTIF($C$16:$C$16:$C$18:$C$22:$C$24:$C$27:$C$29:$C$35,Lists!$C$3)</f>
        <v>0</v>
      </c>
      <c r="I16" s="105">
        <f>COUNTIF($C$16:$C$16:$C$18:$C$22:$C$24:$C$27:$C$29:$C$35,Lists!$C$4)</f>
        <v>0</v>
      </c>
      <c r="J16" s="105">
        <f>COUNTIF($C$16:$C$16,"")+COUNTIF($C$18:$C$22,"")+COUNTIF($C$24:$C$27,"")+COUNTIF($C$29:$C$35,"")</f>
        <v>17</v>
      </c>
    </row>
    <row r="17" spans="2:4" ht="14.5">
      <c r="B17" s="585" t="s">
        <v>983</v>
      </c>
      <c r="C17" s="559"/>
      <c r="D17" s="560"/>
    </row>
    <row r="18" spans="2:4" ht="14.5">
      <c r="B18" s="305" t="s">
        <v>1000</v>
      </c>
      <c r="C18" s="248"/>
      <c r="D18" s="294" t="s">
        <v>392</v>
      </c>
    </row>
    <row r="19" spans="2:4" ht="14.5">
      <c r="B19" s="305" t="s">
        <v>999</v>
      </c>
      <c r="C19" s="317"/>
      <c r="D19" s="294" t="s">
        <v>392</v>
      </c>
    </row>
    <row r="20" spans="2:4" ht="14.5">
      <c r="B20" s="275" t="s">
        <v>984</v>
      </c>
      <c r="C20" s="317"/>
      <c r="D20" s="294" t="s">
        <v>392</v>
      </c>
    </row>
    <row r="21" spans="2:4" ht="14.5">
      <c r="B21" s="275" t="s">
        <v>985</v>
      </c>
      <c r="C21" s="317"/>
      <c r="D21" s="294" t="s">
        <v>392</v>
      </c>
    </row>
    <row r="22" spans="2:4" ht="14.5">
      <c r="B22" s="275" t="s">
        <v>986</v>
      </c>
      <c r="C22" s="317"/>
      <c r="D22" s="294"/>
    </row>
    <row r="23" spans="2:4" ht="14.5">
      <c r="B23" s="585" t="s">
        <v>987</v>
      </c>
      <c r="C23" s="559"/>
      <c r="D23" s="560" t="s">
        <v>392</v>
      </c>
    </row>
    <row r="24" spans="2:4" ht="14.5">
      <c r="B24" s="275" t="s">
        <v>988</v>
      </c>
      <c r="C24" s="317"/>
      <c r="D24" s="294"/>
    </row>
    <row r="25" spans="2:4" ht="14.5">
      <c r="B25" s="275" t="s">
        <v>989</v>
      </c>
      <c r="C25" s="317"/>
      <c r="D25" s="294"/>
    </row>
    <row r="26" spans="2:4" ht="14.5">
      <c r="B26" s="275" t="s">
        <v>990</v>
      </c>
      <c r="C26" s="317"/>
      <c r="D26" s="294"/>
    </row>
    <row r="27" spans="2:4" ht="14.5">
      <c r="B27" s="275" t="s">
        <v>991</v>
      </c>
      <c r="C27" s="317"/>
      <c r="D27" s="294"/>
    </row>
    <row r="28" spans="2:4" ht="14.5">
      <c r="B28" s="585" t="s">
        <v>992</v>
      </c>
      <c r="C28" s="559"/>
      <c r="D28" s="560" t="s">
        <v>392</v>
      </c>
    </row>
    <row r="29" spans="2:4" ht="58">
      <c r="B29" s="275" t="s">
        <v>993</v>
      </c>
      <c r="C29" s="317"/>
      <c r="D29" s="294"/>
    </row>
    <row r="30" spans="2:4" ht="43.5">
      <c r="B30" s="275" t="s">
        <v>994</v>
      </c>
      <c r="C30" s="317"/>
      <c r="D30" s="294"/>
    </row>
    <row r="31" spans="2:4" ht="58">
      <c r="B31" s="275" t="s">
        <v>995</v>
      </c>
      <c r="C31" s="317"/>
      <c r="D31" s="294"/>
    </row>
    <row r="32" spans="2:4" ht="43.5">
      <c r="B32" s="275" t="s">
        <v>996</v>
      </c>
      <c r="C32" s="317"/>
      <c r="D32" s="294"/>
    </row>
    <row r="33" spans="2:4" ht="43.5">
      <c r="B33" s="275" t="s">
        <v>997</v>
      </c>
      <c r="C33" s="317"/>
      <c r="D33" s="294"/>
    </row>
    <row r="34" spans="2:4" ht="29">
      <c r="B34" s="275" t="s">
        <v>998</v>
      </c>
      <c r="C34" s="317"/>
      <c r="D34" s="294"/>
    </row>
    <row r="35" spans="2:4" ht="15" thickBot="1">
      <c r="B35" s="306"/>
      <c r="C35" s="317"/>
      <c r="D35" s="299"/>
    </row>
  </sheetData>
  <sheetProtection algorithmName="SHA-512" hashValue="u39sk502/43UxODP7MOxQR7qbrQu4xWTZcS2/8kwRQBv/Ul+AkjG5GTceBDzWIliwiZuyofa2rWkrpb7cKRxNg==" saltValue="wLT2qP3ShA0ozhsHu2flfg==" spinCount="100000" sheet="1" objects="1" scenarios="1"/>
  <mergeCells count="5">
    <mergeCell ref="B17:D17"/>
    <mergeCell ref="B23:D23"/>
    <mergeCell ref="B28:D28"/>
    <mergeCell ref="B14:D14"/>
    <mergeCell ref="B13:D13"/>
  </mergeCells>
  <dataValidations count="1">
    <dataValidation type="list" allowBlank="1" showInputMessage="1" showErrorMessage="1" sqref="C16 C24:C27 C18:C22 C29:C35">
      <formula1>ListYSN</formula1>
    </dataValidation>
  </dataValidations>
  <pageMargins left="0.7" right="0.7" top="0.75" bottom="0.75" header="0.3" footer="0.3"/>
  <pageSetup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47D79888-E29A-4400-B927-13443F9D0E0E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814EA3A3-60C7-4A1F-AB4F-179BBA04F01D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4" operator="equal" id="{8DE6246C-D656-416D-B8FD-897102989B7A}">
            <xm:f>Lists!$A$2</xm:f>
            <x14:dxf>
              <fill>
                <patternFill>
                  <bgColor rgb="FF00B050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19" operator="equal" id="{F42AA771-C0B0-4BCF-976F-78B609C1E931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0" operator="equal" id="{FEE6D6FF-522D-4B63-AE05-C19ECC77231A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21" operator="equal" id="{913B1B9E-62D1-4A3E-87E1-EC721EFDEECB}">
            <xm:f>Lists!$A$2</xm:f>
            <x14:dxf>
              <fill>
                <patternFill>
                  <bgColor rgb="FF00B050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ellIs" priority="7" operator="equal" id="{CA17BC61-DEDA-4FEC-A5EC-3024D5F20F06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C356395-52DA-42B4-8484-26EF3189D2E9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9" operator="equal" id="{838BB39B-B625-4E7F-97DD-28C000E07238}">
            <xm:f>Lists!$A$2</xm:f>
            <x14:dxf>
              <fill>
                <patternFill>
                  <bgColor rgb="FF00B050"/>
                </patternFill>
              </fill>
            </x14:dxf>
          </x14:cfRule>
          <xm:sqref>C19:C22</xm:sqref>
        </x14:conditionalFormatting>
        <x14:conditionalFormatting xmlns:xm="http://schemas.microsoft.com/office/excel/2006/main">
          <x14:cfRule type="cellIs" priority="4" operator="equal" id="{9C101200-9445-4B23-ADCF-0CB66A44DBA6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F71F1AE7-A482-4BDC-94D3-4682C497B753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F4529C80-2941-4279-93F6-E933686ABCC2}">
            <xm:f>Lists!$A$2</xm:f>
            <x14:dxf>
              <fill>
                <patternFill>
                  <bgColor rgb="FF00B050"/>
                </patternFill>
              </fill>
            </x14:dxf>
          </x14:cfRule>
          <xm:sqref>C24:C27</xm:sqref>
        </x14:conditionalFormatting>
        <x14:conditionalFormatting xmlns:xm="http://schemas.microsoft.com/office/excel/2006/main">
          <x14:cfRule type="cellIs" priority="1" operator="equal" id="{9ECC9673-34AC-4A18-A537-FBC1BA745B0B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EC2BBEC2-33F1-4AC3-9601-86EDC2D357AD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F1792554-0F16-416A-A89D-8449EA3D7922}">
            <xm:f>Lists!$A$2</xm:f>
            <x14:dxf>
              <fill>
                <patternFill>
                  <bgColor rgb="FF00B050"/>
                </patternFill>
              </fill>
            </x14:dxf>
          </x14:cfRule>
          <xm:sqref>C29:C35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outlinePr summaryBelow="0" summaryRight="0"/>
  </sheetPr>
  <dimension ref="A1:W1008"/>
  <sheetViews>
    <sheetView showRowColHeaders="0" zoomScale="90" zoomScaleNormal="90" workbookViewId="0"/>
  </sheetViews>
  <sheetFormatPr defaultColWidth="14.453125" defaultRowHeight="15.75" customHeight="1"/>
  <cols>
    <col min="1" max="1" width="6.81640625" style="19" customWidth="1"/>
    <col min="2" max="2" width="32.81640625" style="19" hidden="1" customWidth="1"/>
    <col min="3" max="3" width="7.453125" style="19" hidden="1" customWidth="1"/>
    <col min="4" max="4" width="19.453125" style="19" hidden="1" customWidth="1"/>
    <col min="5" max="5" width="6.453125" style="19" hidden="1" customWidth="1"/>
    <col min="6" max="16384" width="14.453125" style="19"/>
  </cols>
  <sheetData>
    <row r="1" spans="1:23" ht="15.7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</row>
    <row r="2" spans="1:23" ht="15.75" customHeight="1">
      <c r="A2" s="34"/>
      <c r="B2" s="34"/>
      <c r="C2" s="35" t="s">
        <v>406</v>
      </c>
      <c r="D2" s="34" t="s">
        <v>408</v>
      </c>
      <c r="E2" s="34" t="s">
        <v>407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ht="15.75" customHeight="1">
      <c r="A3" s="34"/>
      <c r="B3" s="34" t="s">
        <v>5</v>
      </c>
      <c r="C3" s="36">
        <f>'Нормативно-правовой контекст'!I25</f>
        <v>0</v>
      </c>
      <c r="D3" s="36">
        <f>'Нормативно-правовой контекст'!J25</f>
        <v>0</v>
      </c>
      <c r="E3" s="36">
        <f>'Нормативно-правовой контекст'!K25</f>
        <v>0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15.75" customHeight="1">
      <c r="A4" s="34"/>
      <c r="B4" s="34" t="s">
        <v>60</v>
      </c>
      <c r="C4" s="34">
        <f>'Задачи и принципы'!H28</f>
        <v>0</v>
      </c>
      <c r="D4" s="34">
        <f>'Задачи и принципы'!I28</f>
        <v>0</v>
      </c>
      <c r="E4" s="34">
        <f>'Задачи и принципы'!J28</f>
        <v>0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15.75" customHeight="1">
      <c r="A5" s="34"/>
      <c r="B5" s="34" t="s">
        <v>443</v>
      </c>
      <c r="C5" s="35">
        <f>'Содержание программы 5-8 лет'!M41</f>
        <v>0</v>
      </c>
      <c r="D5" s="35">
        <f>'Содержание программы 5-8 лет'!N41</f>
        <v>0</v>
      </c>
      <c r="E5" s="35">
        <f>'Содержание программы 5-8 лет'!O41</f>
        <v>0</v>
      </c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15.75" customHeight="1">
      <c r="A6" s="34"/>
      <c r="B6" s="34" t="s">
        <v>444</v>
      </c>
      <c r="C6" s="34">
        <f>'Содержание программы 9-12 лет'!M37</f>
        <v>0</v>
      </c>
      <c r="D6" s="34">
        <f>'Содержание программы 9-12 лет'!N37</f>
        <v>0</v>
      </c>
      <c r="E6" s="34">
        <f>'Содержание программы 9-12 лет'!O37</f>
        <v>0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5.75" customHeight="1">
      <c r="A7" s="34"/>
      <c r="B7" s="34" t="s">
        <v>445</v>
      </c>
      <c r="C7" s="19">
        <f>'Содержание программы 12-15 лет'!M39</f>
        <v>0</v>
      </c>
      <c r="D7" s="19">
        <f>'Содержание программы 12-15 лет'!N39</f>
        <v>0</v>
      </c>
      <c r="E7" s="19">
        <f>'Содержание программы 12-15 лет'!O39</f>
        <v>0</v>
      </c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5.75" customHeight="1">
      <c r="A8" s="34"/>
      <c r="B8" s="34" t="s">
        <v>446</v>
      </c>
      <c r="C8" s="37">
        <f>'Содержание программы 15-18+лет'!M37</f>
        <v>0</v>
      </c>
      <c r="D8" s="37">
        <f>'Содержание программы 15-18+лет'!N37</f>
        <v>0</v>
      </c>
      <c r="E8" s="37">
        <f>'Содержание программы 15-18+лет'!O37</f>
        <v>0</v>
      </c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15.75" customHeight="1">
      <c r="A9" s="34"/>
      <c r="B9" s="34" t="s">
        <v>447</v>
      </c>
      <c r="C9" s="37">
        <f>'Интеграция в школьную программу'!H19</f>
        <v>0</v>
      </c>
      <c r="D9" s="34">
        <f>'Интеграция в школьную программу'!I19</f>
        <v>0</v>
      </c>
      <c r="E9" s="34">
        <f>'Интеграция в школьную программу'!J19</f>
        <v>0</v>
      </c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15.75" customHeight="1">
      <c r="A10" s="34"/>
      <c r="B10" s="34" t="s">
        <v>448</v>
      </c>
      <c r="C10" s="37">
        <f>'Методика преподавания и среда'!H31</f>
        <v>0</v>
      </c>
      <c r="D10" s="37">
        <f>'Методика преподавания и среда'!I31</f>
        <v>0</v>
      </c>
      <c r="E10" s="37">
        <f>'Методика преподавания и среда'!J31</f>
        <v>0</v>
      </c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5.75" customHeight="1">
      <c r="A11" s="34"/>
      <c r="B11" s="34" t="s">
        <v>282</v>
      </c>
      <c r="C11" s="37">
        <f>'Подготовка педагог. кадров'!I24</f>
        <v>0</v>
      </c>
      <c r="D11" s="37">
        <f>'Подготовка педагог. кадров'!J24</f>
        <v>0</v>
      </c>
      <c r="E11" s="37">
        <f>'Подготовка педагог. кадров'!K24</f>
        <v>0</v>
      </c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5.75" customHeight="1">
      <c r="A12" s="34"/>
      <c r="B12" s="34" t="s">
        <v>285</v>
      </c>
      <c r="C12" s="37">
        <f>'Мониторинг и оценка'!G16</f>
        <v>0</v>
      </c>
      <c r="D12" s="37">
        <f>'Мониторинг и оценка'!H16</f>
        <v>0</v>
      </c>
      <c r="E12" s="37">
        <f>'Мониторинг и оценка'!I16</f>
        <v>0</v>
      </c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5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15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15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15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15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5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15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15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15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15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</row>
    <row r="23" spans="1:23" ht="15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</row>
    <row r="24" spans="1:23" ht="15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</row>
    <row r="25" spans="1:23" ht="15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</row>
    <row r="26" spans="1:23" ht="15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</row>
    <row r="27" spans="1:23" ht="15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</row>
    <row r="28" spans="1:23" ht="15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</row>
    <row r="29" spans="1:23" ht="12.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</row>
    <row r="30" spans="1:23" ht="12.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</row>
    <row r="31" spans="1:23" ht="12.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</row>
    <row r="32" spans="1:23" ht="12.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</row>
    <row r="33" spans="1:23" ht="12.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</row>
    <row r="34" spans="1:23" ht="12.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</row>
    <row r="35" spans="1:23" ht="12.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ht="12.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ht="12.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</row>
    <row r="38" spans="1:23" ht="12.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</row>
    <row r="39" spans="1:23" ht="12.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</row>
    <row r="40" spans="1:23" ht="12.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</row>
    <row r="41" spans="1:23" ht="12.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</row>
    <row r="42" spans="1:23" ht="12.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</row>
    <row r="43" spans="1:23" ht="12.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</row>
    <row r="44" spans="1:23" ht="12.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</row>
    <row r="45" spans="1:23" ht="12.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</row>
    <row r="46" spans="1:23" ht="12.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</row>
    <row r="47" spans="1:23" ht="12.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</row>
    <row r="48" spans="1:23" ht="12.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</row>
    <row r="49" spans="1:23" ht="12.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ht="12.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</row>
    <row r="51" spans="1:23" ht="12.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</row>
    <row r="52" spans="1:23" ht="12.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</row>
    <row r="53" spans="1:23" ht="12.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</row>
    <row r="54" spans="1:23" ht="12.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</row>
    <row r="55" spans="1:23" ht="12.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</row>
    <row r="56" spans="1:23" ht="12.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</row>
    <row r="57" spans="1:23" ht="12.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</row>
    <row r="58" spans="1:23" ht="12.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</row>
    <row r="59" spans="1:23" ht="12.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</row>
    <row r="60" spans="1:23" ht="12.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</row>
    <row r="61" spans="1:23" ht="12.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</row>
    <row r="62" spans="1:23" ht="12.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</row>
    <row r="63" spans="1:23" ht="12.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</row>
    <row r="64" spans="1:23" ht="12.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</row>
    <row r="65" spans="1:23" ht="12.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</row>
    <row r="66" spans="1:23" ht="12.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</row>
    <row r="67" spans="1:23" ht="12.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</row>
    <row r="68" spans="1:23" ht="12.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</row>
    <row r="69" spans="1:23" ht="12.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</row>
    <row r="70" spans="1:23" ht="12.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</row>
    <row r="71" spans="1:23" ht="12.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</row>
    <row r="72" spans="1:23" ht="12.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</row>
    <row r="73" spans="1:23" ht="12.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</row>
    <row r="74" spans="1:23" ht="12.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</row>
    <row r="75" spans="1:23" ht="12.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</row>
    <row r="76" spans="1:23" ht="12.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</row>
    <row r="77" spans="1:23" ht="12.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</row>
    <row r="78" spans="1:23" ht="12.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</row>
    <row r="79" spans="1:23" ht="12.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</row>
    <row r="80" spans="1:23" ht="12.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</row>
    <row r="81" spans="1:23" ht="12.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</row>
    <row r="82" spans="1:23" ht="12.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</row>
    <row r="83" spans="1:23" ht="12.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</row>
    <row r="84" spans="1:23" ht="12.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</row>
    <row r="85" spans="1:23" ht="12.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</row>
    <row r="86" spans="1:23" ht="12.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</row>
    <row r="87" spans="1:23" ht="12.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</row>
    <row r="88" spans="1:23" ht="12.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</row>
    <row r="89" spans="1:23" ht="12.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</row>
    <row r="90" spans="1:23" ht="12.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</row>
    <row r="91" spans="1:23" ht="12.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</row>
    <row r="92" spans="1:23" ht="12.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</row>
    <row r="93" spans="1:23" ht="12.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</row>
    <row r="94" spans="1:23" ht="12.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</row>
    <row r="95" spans="1:23" ht="12.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</row>
    <row r="96" spans="1:23" ht="12.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</row>
    <row r="97" spans="1:23" ht="12.5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</row>
    <row r="98" spans="1:23" ht="12.5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</row>
    <row r="99" spans="1:23" ht="12.5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</row>
    <row r="100" spans="1:23" ht="12.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</row>
    <row r="101" spans="1:23" ht="12.5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</row>
    <row r="102" spans="1:23" ht="12.5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</row>
    <row r="103" spans="1:23" ht="12.5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</row>
    <row r="104" spans="1:23" ht="12.5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</row>
    <row r="105" spans="1:23" ht="12.5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</row>
    <row r="106" spans="1:23" ht="12.5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</row>
    <row r="107" spans="1:23" ht="12.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</row>
    <row r="108" spans="1:23" ht="12.5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</row>
    <row r="109" spans="1:23" ht="12.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</row>
    <row r="110" spans="1:23" ht="12.5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</row>
    <row r="111" spans="1:23" ht="12.5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</row>
    <row r="112" spans="1:23" ht="12.5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</row>
    <row r="113" spans="1:23" ht="12.5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</row>
    <row r="114" spans="1:23" ht="12.5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</row>
    <row r="115" spans="1:23" ht="12.5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</row>
    <row r="116" spans="1:23" ht="12.5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</row>
    <row r="117" spans="1:23" ht="12.5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</row>
    <row r="118" spans="1:23" ht="12.5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</row>
    <row r="119" spans="1:23" ht="12.5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</row>
    <row r="120" spans="1:23" ht="12.5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</row>
    <row r="121" spans="1:23" ht="12.5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</row>
    <row r="122" spans="1:23" ht="12.5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</row>
    <row r="123" spans="1:23" ht="12.5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</row>
    <row r="124" spans="1:23" ht="12.5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</row>
    <row r="125" spans="1:23" ht="12.5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</row>
    <row r="126" spans="1:23" ht="12.5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</row>
    <row r="127" spans="1:23" ht="12.5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</row>
    <row r="128" spans="1:23" ht="12.5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</row>
    <row r="129" spans="1:23" ht="12.5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</row>
    <row r="130" spans="1:23" ht="12.5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</row>
    <row r="131" spans="1:23" ht="12.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</row>
    <row r="132" spans="1:23" ht="12.5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</row>
    <row r="133" spans="1:23" ht="12.5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</row>
    <row r="134" spans="1:23" ht="12.5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</row>
    <row r="135" spans="1:23" ht="12.5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</row>
    <row r="136" spans="1:23" ht="12.5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</row>
    <row r="137" spans="1:23" ht="12.5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</row>
    <row r="138" spans="1:23" ht="12.5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</row>
    <row r="139" spans="1:23" ht="12.5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</row>
    <row r="140" spans="1:23" ht="12.5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</row>
    <row r="141" spans="1:23" ht="12.5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</row>
    <row r="142" spans="1:23" ht="12.5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</row>
    <row r="143" spans="1:23" ht="12.5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</row>
    <row r="144" spans="1:23" ht="12.5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</row>
    <row r="145" spans="1:23" ht="12.5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</row>
    <row r="146" spans="1:23" ht="12.5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</row>
    <row r="147" spans="1:23" ht="12.5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</row>
    <row r="148" spans="1:23" ht="12.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</row>
    <row r="149" spans="1:23" ht="12.5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</row>
    <row r="150" spans="1:23" ht="12.5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</row>
    <row r="151" spans="1:23" ht="12.5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</row>
    <row r="152" spans="1:23" ht="12.5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</row>
    <row r="153" spans="1:23" ht="12.5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</row>
    <row r="154" spans="1:23" ht="12.5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</row>
    <row r="155" spans="1:23" ht="12.5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</row>
    <row r="156" spans="1:23" ht="12.5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</row>
    <row r="157" spans="1:23" ht="12.5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</row>
    <row r="158" spans="1:23" ht="12.5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</row>
    <row r="159" spans="1:23" ht="12.5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</row>
    <row r="160" spans="1:23" ht="12.5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</row>
    <row r="161" spans="1:23" ht="12.5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</row>
    <row r="162" spans="1:23" ht="12.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</row>
    <row r="163" spans="1:23" ht="12.5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</row>
    <row r="164" spans="1:23" ht="12.5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</row>
    <row r="165" spans="1:23" ht="12.5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</row>
    <row r="166" spans="1:23" ht="12.5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</row>
    <row r="167" spans="1:23" ht="12.5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</row>
    <row r="168" spans="1:23" ht="12.5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</row>
    <row r="169" spans="1:23" ht="12.5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</row>
    <row r="170" spans="1:23" ht="12.5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</row>
    <row r="171" spans="1:23" ht="12.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</row>
    <row r="172" spans="1:23" ht="12.5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</row>
    <row r="173" spans="1:23" ht="12.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</row>
    <row r="174" spans="1:23" ht="12.5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</row>
    <row r="175" spans="1:23" ht="12.5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</row>
    <row r="176" spans="1:23" ht="12.5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</row>
    <row r="177" spans="1:23" ht="12.5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</row>
    <row r="178" spans="1:23" ht="12.5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</row>
    <row r="179" spans="1:23" ht="12.5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</row>
    <row r="180" spans="1:23" ht="12.5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</row>
    <row r="181" spans="1:23" ht="12.5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</row>
    <row r="182" spans="1:23" ht="12.5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</row>
    <row r="183" spans="1:23" ht="12.5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</row>
    <row r="184" spans="1:23" ht="12.5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</row>
    <row r="185" spans="1:23" ht="12.5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</row>
    <row r="186" spans="1:23" ht="12.5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</row>
    <row r="187" spans="1:23" ht="12.5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</row>
    <row r="188" spans="1:23" ht="12.5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</row>
    <row r="189" spans="1:23" ht="12.5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</row>
    <row r="190" spans="1:23" ht="12.5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</row>
    <row r="191" spans="1:23" ht="12.5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</row>
    <row r="192" spans="1:23" ht="12.5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</row>
    <row r="193" spans="1:23" ht="12.5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</row>
    <row r="194" spans="1:23" ht="12.5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</row>
    <row r="195" spans="1:23" ht="12.5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</row>
    <row r="196" spans="1:23" ht="12.5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</row>
    <row r="197" spans="1:23" ht="12.5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</row>
    <row r="198" spans="1:23" ht="12.5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</row>
    <row r="199" spans="1:23" ht="12.5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</row>
    <row r="200" spans="1:23" ht="12.5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</row>
    <row r="201" spans="1:23" ht="12.5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</row>
    <row r="202" spans="1:23" ht="12.5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</row>
    <row r="203" spans="1:23" ht="12.5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</row>
    <row r="204" spans="1:23" ht="12.5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</row>
    <row r="205" spans="1:23" ht="12.5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</row>
    <row r="206" spans="1:23" ht="12.5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</row>
    <row r="207" spans="1:23" ht="12.5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</row>
    <row r="208" spans="1:23" ht="12.5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</row>
    <row r="209" spans="1:23" ht="12.5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</row>
    <row r="210" spans="1:23" ht="12.5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</row>
    <row r="211" spans="1:23" ht="12.5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</row>
    <row r="212" spans="1:23" ht="12.5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</row>
    <row r="213" spans="1:23" ht="12.5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</row>
    <row r="214" spans="1:23" ht="12.5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</row>
    <row r="215" spans="1:23" ht="12.5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</row>
    <row r="216" spans="1:23" ht="12.5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</row>
    <row r="217" spans="1:23" ht="12.5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</row>
    <row r="218" spans="1:23" ht="12.5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</row>
    <row r="219" spans="1:23" ht="12.5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</row>
    <row r="220" spans="1:23" ht="12.5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</row>
    <row r="221" spans="1:23" ht="12.5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</row>
    <row r="222" spans="1:23" ht="12.5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</row>
    <row r="223" spans="1:23" ht="12.5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</row>
    <row r="224" spans="1:23" ht="12.5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</row>
    <row r="225" spans="1:23" ht="12.5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</row>
    <row r="226" spans="1:23" ht="12.5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</row>
    <row r="227" spans="1:23" ht="12.5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</row>
    <row r="228" spans="1:23" ht="12.5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</row>
    <row r="229" spans="1:23" ht="12.5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</row>
    <row r="230" spans="1:23" ht="12.5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</row>
    <row r="231" spans="1:23" ht="12.5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</row>
    <row r="232" spans="1:23" ht="12.5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</row>
    <row r="233" spans="1:23" ht="12.5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</row>
    <row r="234" spans="1:23" ht="12.5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</row>
    <row r="235" spans="1:23" ht="12.5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</row>
    <row r="236" spans="1:23" ht="12.5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</row>
    <row r="237" spans="1:23" ht="12.5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</row>
    <row r="238" spans="1:23" ht="12.5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</row>
    <row r="239" spans="1:23" ht="12.5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</row>
    <row r="240" spans="1:23" ht="12.5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</row>
    <row r="241" spans="1:23" ht="12.5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</row>
    <row r="242" spans="1:23" ht="12.5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</row>
    <row r="243" spans="1:23" ht="12.5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</row>
    <row r="244" spans="1:23" ht="12.5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</row>
    <row r="245" spans="1:23" ht="12.5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</row>
    <row r="246" spans="1:23" ht="12.5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</row>
    <row r="247" spans="1:23" ht="12.5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</row>
    <row r="248" spans="1:23" ht="12.5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</row>
    <row r="249" spans="1:23" ht="12.5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</row>
    <row r="250" spans="1:23" ht="12.5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</row>
    <row r="251" spans="1:23" ht="12.5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</row>
    <row r="252" spans="1:23" ht="12.5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</row>
    <row r="253" spans="1:23" ht="12.5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</row>
    <row r="254" spans="1:23" ht="12.5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</row>
    <row r="255" spans="1:23" ht="12.5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</row>
    <row r="256" spans="1:23" ht="12.5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</row>
    <row r="257" spans="1:23" ht="12.5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</row>
    <row r="258" spans="1:23" ht="12.5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</row>
    <row r="259" spans="1:23" ht="12.5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</row>
    <row r="260" spans="1:23" ht="12.5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</row>
    <row r="261" spans="1:23" ht="12.5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</row>
    <row r="262" spans="1:23" ht="12.5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</row>
    <row r="263" spans="1:23" ht="12.5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</row>
    <row r="264" spans="1:23" ht="12.5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</row>
    <row r="265" spans="1:23" ht="12.5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</row>
    <row r="266" spans="1:23" ht="12.5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</row>
    <row r="267" spans="1:23" ht="12.5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</row>
    <row r="268" spans="1:23" ht="12.5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</row>
    <row r="269" spans="1:23" ht="12.5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</row>
    <row r="270" spans="1:23" ht="12.5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</row>
    <row r="271" spans="1:23" ht="12.5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</row>
    <row r="272" spans="1:23" ht="12.5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</row>
    <row r="273" spans="1:23" ht="12.5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</row>
    <row r="274" spans="1:23" ht="12.5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</row>
    <row r="275" spans="1:23" ht="12.5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</row>
    <row r="276" spans="1:23" ht="12.5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</row>
    <row r="277" spans="1:23" ht="12.5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</row>
    <row r="278" spans="1:23" ht="12.5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</row>
    <row r="279" spans="1:23" ht="12.5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</row>
    <row r="280" spans="1:23" ht="12.5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</row>
    <row r="281" spans="1:23" ht="12.5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</row>
    <row r="282" spans="1:23" ht="12.5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</row>
    <row r="283" spans="1:23" ht="12.5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</row>
    <row r="284" spans="1:23" ht="12.5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</row>
    <row r="285" spans="1:23" ht="12.5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</row>
    <row r="286" spans="1:23" ht="12.5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</row>
    <row r="287" spans="1:23" ht="12.5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</row>
    <row r="288" spans="1:23" ht="12.5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</row>
    <row r="289" spans="1:23" ht="12.5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</row>
    <row r="290" spans="1:23" ht="12.5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</row>
    <row r="291" spans="1:23" ht="12.5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</row>
    <row r="292" spans="1:23" ht="12.5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</row>
    <row r="293" spans="1:23" ht="12.5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</row>
    <row r="294" spans="1:23" ht="12.5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</row>
    <row r="295" spans="1:23" ht="12.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</row>
    <row r="296" spans="1:23" ht="12.5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</row>
    <row r="297" spans="1:23" ht="12.5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</row>
    <row r="298" spans="1:23" ht="12.5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</row>
    <row r="299" spans="1:23" ht="12.5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</row>
    <row r="300" spans="1:23" ht="12.5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</row>
    <row r="301" spans="1:23" ht="12.5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</row>
    <row r="302" spans="1:23" ht="12.5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</row>
    <row r="303" spans="1:23" ht="12.5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</row>
    <row r="304" spans="1:23" ht="12.5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</row>
    <row r="305" spans="1:23" ht="12.5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</row>
    <row r="306" spans="1:23" ht="12.5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</row>
    <row r="307" spans="1:23" ht="12.5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</row>
    <row r="308" spans="1:23" ht="12.5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</row>
    <row r="309" spans="1:23" ht="12.5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</row>
    <row r="310" spans="1:23" ht="12.5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</row>
    <row r="311" spans="1:23" ht="12.5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</row>
    <row r="312" spans="1:23" ht="12.5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</row>
    <row r="313" spans="1:23" ht="12.5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</row>
    <row r="314" spans="1:23" ht="12.5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</row>
    <row r="315" spans="1:23" ht="12.5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</row>
    <row r="316" spans="1:23" ht="12.5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</row>
    <row r="317" spans="1:23" ht="12.5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</row>
    <row r="318" spans="1:23" ht="12.5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</row>
    <row r="319" spans="1:23" ht="12.5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</row>
    <row r="320" spans="1:23" ht="12.5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</row>
    <row r="321" spans="1:23" ht="12.5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</row>
    <row r="322" spans="1:23" ht="12.5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</row>
    <row r="323" spans="1:23" ht="12.5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</row>
    <row r="324" spans="1:23" ht="12.5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</row>
    <row r="325" spans="1:23" ht="12.5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</row>
    <row r="326" spans="1:23" ht="12.5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</row>
    <row r="327" spans="1:23" ht="12.5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</row>
    <row r="328" spans="1:23" ht="12.5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</row>
    <row r="329" spans="1:23" ht="12.5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</row>
    <row r="330" spans="1:23" ht="12.5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</row>
    <row r="331" spans="1:23" ht="12.5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</row>
    <row r="332" spans="1:23" ht="12.5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</row>
    <row r="333" spans="1:23" ht="12.5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</row>
    <row r="334" spans="1:23" ht="12.5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</row>
    <row r="335" spans="1:23" ht="12.5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</row>
    <row r="336" spans="1:23" ht="12.5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</row>
    <row r="337" spans="1:23" ht="12.5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</row>
    <row r="338" spans="1:23" ht="12.5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</row>
    <row r="339" spans="1:23" ht="12.5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</row>
    <row r="340" spans="1:23" ht="12.5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</row>
    <row r="341" spans="1:23" ht="12.5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</row>
    <row r="342" spans="1:23" ht="12.5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</row>
    <row r="343" spans="1:23" ht="12.5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</row>
    <row r="344" spans="1:23" ht="12.5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</row>
    <row r="345" spans="1:23" ht="12.5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</row>
    <row r="346" spans="1:23" ht="12.5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</row>
    <row r="347" spans="1:23" ht="12.5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</row>
    <row r="348" spans="1:23" ht="12.5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</row>
    <row r="349" spans="1:23" ht="12.5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</row>
    <row r="350" spans="1:23" ht="12.5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</row>
    <row r="351" spans="1:23" ht="12.5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</row>
    <row r="352" spans="1:23" ht="12.5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</row>
    <row r="353" spans="1:23" ht="12.5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</row>
    <row r="354" spans="1:23" ht="12.5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</row>
    <row r="355" spans="1:23" ht="12.5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</row>
    <row r="356" spans="1:23" ht="12.5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</row>
    <row r="357" spans="1:23" ht="12.5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</row>
    <row r="358" spans="1:23" ht="12.5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</row>
    <row r="359" spans="1:23" ht="12.5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</row>
    <row r="360" spans="1:23" ht="12.5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</row>
    <row r="361" spans="1:23" ht="12.5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</row>
    <row r="362" spans="1:23" ht="12.5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</row>
    <row r="363" spans="1:23" ht="12.5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</row>
    <row r="364" spans="1:23" ht="12.5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</row>
    <row r="365" spans="1:23" ht="12.5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</row>
    <row r="366" spans="1:23" ht="12.5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</row>
    <row r="367" spans="1:23" ht="12.5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</row>
    <row r="368" spans="1:23" ht="12.5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</row>
    <row r="369" spans="1:23" ht="12.5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</row>
    <row r="370" spans="1:23" ht="12.5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</row>
    <row r="371" spans="1:23" ht="12.5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</row>
    <row r="372" spans="1:23" ht="12.5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</row>
    <row r="373" spans="1:23" ht="12.5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</row>
    <row r="374" spans="1:23" ht="12.5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</row>
    <row r="375" spans="1:23" ht="12.5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</row>
    <row r="376" spans="1:23" ht="12.5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</row>
    <row r="377" spans="1:23" ht="12.5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</row>
    <row r="378" spans="1:23" ht="12.5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</row>
    <row r="379" spans="1:23" ht="12.5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</row>
    <row r="380" spans="1:23" ht="12.5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</row>
    <row r="381" spans="1:23" ht="12.5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</row>
    <row r="382" spans="1:23" ht="12.5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</row>
    <row r="383" spans="1:23" ht="12.5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</row>
    <row r="384" spans="1:23" ht="12.5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</row>
    <row r="385" spans="1:23" ht="12.5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</row>
    <row r="386" spans="1:23" ht="12.5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</row>
    <row r="387" spans="1:23" ht="12.5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</row>
    <row r="388" spans="1:23" ht="12.5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</row>
    <row r="389" spans="1:23" ht="12.5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</row>
    <row r="390" spans="1:23" ht="12.5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</row>
    <row r="391" spans="1:23" ht="12.5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</row>
    <row r="392" spans="1:23" ht="12.5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</row>
    <row r="393" spans="1:23" ht="12.5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</row>
    <row r="394" spans="1:23" ht="12.5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</row>
    <row r="395" spans="1:23" ht="12.5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</row>
    <row r="396" spans="1:23" ht="12.5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</row>
    <row r="397" spans="1:23" ht="12.5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</row>
    <row r="398" spans="1:23" ht="12.5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</row>
    <row r="399" spans="1:23" ht="12.5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</row>
    <row r="400" spans="1:23" ht="12.5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</row>
    <row r="401" spans="1:23" ht="12.5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</row>
    <row r="402" spans="1:23" ht="12.5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</row>
    <row r="403" spans="1:23" ht="12.5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</row>
    <row r="404" spans="1:23" ht="12.5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</row>
    <row r="405" spans="1:23" ht="12.5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</row>
    <row r="406" spans="1:23" ht="12.5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</row>
    <row r="407" spans="1:23" ht="12.5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</row>
    <row r="408" spans="1:23" ht="12.5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</row>
    <row r="409" spans="1:23" ht="12.5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</row>
    <row r="410" spans="1:23" ht="12.5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</row>
    <row r="411" spans="1:23" ht="12.5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</row>
    <row r="412" spans="1:23" ht="12.5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</row>
    <row r="413" spans="1:23" ht="12.5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</row>
    <row r="414" spans="1:23" ht="12.5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</row>
    <row r="415" spans="1:23" ht="12.5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</row>
    <row r="416" spans="1:23" ht="12.5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</row>
    <row r="417" spans="1:23" ht="12.5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</row>
    <row r="418" spans="1:23" ht="12.5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</row>
    <row r="419" spans="1:23" ht="12.5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</row>
    <row r="420" spans="1:23" ht="12.5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</row>
    <row r="421" spans="1:23" ht="12.5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</row>
    <row r="422" spans="1:23" ht="12.5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</row>
    <row r="423" spans="1:23" ht="12.5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</row>
    <row r="424" spans="1:23" ht="12.5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</row>
    <row r="425" spans="1:23" ht="12.5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</row>
    <row r="426" spans="1:23" ht="12.5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</row>
    <row r="427" spans="1:23" ht="12.5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</row>
    <row r="428" spans="1:23" ht="12.5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</row>
    <row r="429" spans="1:23" ht="12.5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</row>
    <row r="430" spans="1:23" ht="12.5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</row>
    <row r="431" spans="1:23" ht="12.5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</row>
    <row r="432" spans="1:23" ht="12.5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</row>
    <row r="433" spans="1:23" ht="12.5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</row>
    <row r="434" spans="1:23" ht="12.5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</row>
    <row r="435" spans="1:23" ht="12.5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</row>
    <row r="436" spans="1:23" ht="12.5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</row>
    <row r="437" spans="1:23" ht="12.5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</row>
    <row r="438" spans="1:23" ht="12.5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</row>
    <row r="439" spans="1:23" ht="12.5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</row>
    <row r="440" spans="1:23" ht="12.5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</row>
    <row r="441" spans="1:23" ht="12.5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</row>
    <row r="442" spans="1:23" ht="12.5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</row>
    <row r="443" spans="1:23" ht="12.5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</row>
    <row r="444" spans="1:23" ht="12.5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</row>
    <row r="445" spans="1:23" ht="12.5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</row>
    <row r="446" spans="1:23" ht="12.5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</row>
    <row r="447" spans="1:23" ht="12.5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</row>
    <row r="448" spans="1:23" ht="12.5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</row>
    <row r="449" spans="1:23" ht="12.5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</row>
    <row r="450" spans="1:23" ht="12.5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</row>
    <row r="451" spans="1:23" ht="12.5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</row>
    <row r="452" spans="1:23" ht="12.5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</row>
    <row r="453" spans="1:23" ht="12.5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</row>
    <row r="454" spans="1:23" ht="12.5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</row>
    <row r="455" spans="1:23" ht="12.5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</row>
    <row r="456" spans="1:23" ht="12.5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</row>
    <row r="457" spans="1:23" ht="12.5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</row>
    <row r="458" spans="1:23" ht="12.5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</row>
    <row r="459" spans="1:23" ht="12.5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</row>
    <row r="460" spans="1:23" ht="12.5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</row>
    <row r="461" spans="1:23" ht="12.5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</row>
    <row r="462" spans="1:23" ht="12.5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</row>
    <row r="463" spans="1:23" ht="12.5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</row>
    <row r="464" spans="1:23" ht="12.5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</row>
    <row r="465" spans="1:23" ht="12.5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</row>
    <row r="466" spans="1:23" ht="12.5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</row>
    <row r="467" spans="1:23" ht="12.5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</row>
    <row r="468" spans="1:23" ht="12.5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</row>
    <row r="469" spans="1:23" ht="12.5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</row>
    <row r="470" spans="1:23" ht="12.5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</row>
    <row r="471" spans="1:23" ht="12.5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</row>
    <row r="472" spans="1:23" ht="12.5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</row>
    <row r="473" spans="1:23" ht="12.5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</row>
    <row r="474" spans="1:23" ht="12.5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</row>
    <row r="475" spans="1:23" ht="12.5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</row>
    <row r="476" spans="1:23" ht="12.5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</row>
    <row r="477" spans="1:23" ht="12.5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</row>
    <row r="478" spans="1:23" ht="12.5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</row>
    <row r="479" spans="1:23" ht="12.5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</row>
    <row r="480" spans="1:23" ht="12.5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</row>
    <row r="481" spans="1:23" ht="12.5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</row>
    <row r="482" spans="1:23" ht="12.5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</row>
    <row r="483" spans="1:23" ht="12.5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</row>
    <row r="484" spans="1:23" ht="12.5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</row>
    <row r="485" spans="1:23" ht="12.5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</row>
    <row r="486" spans="1:23" ht="12.5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</row>
    <row r="487" spans="1:23" ht="12.5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</row>
    <row r="488" spans="1:23" ht="12.5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</row>
    <row r="489" spans="1:23" ht="12.5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</row>
    <row r="490" spans="1:23" ht="12.5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</row>
    <row r="491" spans="1:23" ht="12.5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</row>
    <row r="492" spans="1:23" ht="12.5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</row>
    <row r="493" spans="1:23" ht="12.5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</row>
    <row r="494" spans="1:23" ht="12.5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</row>
    <row r="495" spans="1:23" ht="12.5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</row>
    <row r="496" spans="1:23" ht="12.5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</row>
    <row r="497" spans="1:23" ht="12.5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</row>
    <row r="498" spans="1:23" ht="12.5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</row>
    <row r="499" spans="1:23" ht="12.5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</row>
    <row r="500" spans="1:23" ht="12.5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</row>
    <row r="501" spans="1:23" ht="12.5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</row>
    <row r="502" spans="1:23" ht="12.5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</row>
    <row r="503" spans="1:23" ht="12.5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</row>
    <row r="504" spans="1:23" ht="12.5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</row>
    <row r="505" spans="1:23" ht="12.5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</row>
    <row r="506" spans="1:23" ht="12.5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</row>
    <row r="507" spans="1:23" ht="12.5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</row>
    <row r="508" spans="1:23" ht="12.5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</row>
    <row r="509" spans="1:23" ht="12.5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</row>
    <row r="510" spans="1:23" ht="12.5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</row>
    <row r="511" spans="1:23" ht="12.5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</row>
    <row r="512" spans="1:23" ht="12.5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</row>
    <row r="513" spans="1:23" ht="12.5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</row>
    <row r="514" spans="1:23" ht="12.5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</row>
    <row r="515" spans="1:23" ht="12.5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</row>
    <row r="516" spans="1:23" ht="12.5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</row>
    <row r="517" spans="1:23" ht="12.5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</row>
    <row r="518" spans="1:23" ht="12.5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</row>
    <row r="519" spans="1:23" ht="12.5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</row>
    <row r="520" spans="1:23" ht="12.5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</row>
    <row r="521" spans="1:23" ht="12.5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</row>
    <row r="522" spans="1:23" ht="12.5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</row>
    <row r="523" spans="1:23" ht="12.5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</row>
    <row r="524" spans="1:23" ht="12.5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</row>
    <row r="525" spans="1:23" ht="12.5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</row>
    <row r="526" spans="1:23" ht="12.5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</row>
    <row r="527" spans="1:23" ht="12.5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</row>
    <row r="528" spans="1:23" ht="12.5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</row>
    <row r="529" spans="1:23" ht="12.5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</row>
    <row r="530" spans="1:23" ht="12.5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</row>
    <row r="531" spans="1:23" ht="12.5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</row>
    <row r="532" spans="1:23" ht="12.5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</row>
    <row r="533" spans="1:23" ht="12.5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</row>
    <row r="534" spans="1:23" ht="12.5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</row>
    <row r="535" spans="1:23" ht="12.5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</row>
    <row r="536" spans="1:23" ht="12.5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</row>
    <row r="537" spans="1:23" ht="12.5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</row>
    <row r="538" spans="1:23" ht="12.5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</row>
    <row r="539" spans="1:23" ht="12.5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</row>
    <row r="540" spans="1:23" ht="12.5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</row>
    <row r="541" spans="1:23" ht="12.5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</row>
    <row r="542" spans="1:23" ht="12.5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</row>
    <row r="543" spans="1:23" ht="12.5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</row>
    <row r="544" spans="1:23" ht="12.5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</row>
    <row r="545" spans="1:23" ht="12.5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</row>
    <row r="546" spans="1:23" ht="12.5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</row>
    <row r="547" spans="1:23" ht="12.5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</row>
    <row r="548" spans="1:23" ht="12.5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</row>
    <row r="549" spans="1:23" ht="12.5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</row>
    <row r="550" spans="1:23" ht="12.5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</row>
    <row r="551" spans="1:23" ht="12.5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</row>
    <row r="552" spans="1:23" ht="12.5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</row>
    <row r="553" spans="1:23" ht="12.5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</row>
    <row r="554" spans="1:23" ht="12.5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</row>
    <row r="555" spans="1:23" ht="12.5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</row>
    <row r="556" spans="1:23" ht="12.5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</row>
    <row r="557" spans="1:23" ht="12.5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</row>
    <row r="558" spans="1:23" ht="12.5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</row>
    <row r="559" spans="1:23" ht="12.5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</row>
    <row r="560" spans="1:23" ht="12.5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</row>
    <row r="561" spans="1:23" ht="12.5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</row>
    <row r="562" spans="1:23" ht="12.5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</row>
    <row r="563" spans="1:23" ht="12.5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</row>
    <row r="564" spans="1:23" ht="12.5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</row>
    <row r="565" spans="1:23" ht="12.5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</row>
    <row r="566" spans="1:23" ht="12.5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</row>
    <row r="567" spans="1:23" ht="12.5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</row>
    <row r="568" spans="1:23" ht="12.5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</row>
    <row r="569" spans="1:23" ht="12.5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</row>
    <row r="570" spans="1:23" ht="12.5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</row>
    <row r="571" spans="1:23" ht="12.5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</row>
    <row r="572" spans="1:23" ht="12.5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</row>
    <row r="573" spans="1:23" ht="12.5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</row>
    <row r="574" spans="1:23" ht="12.5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</row>
    <row r="575" spans="1:23" ht="12.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</row>
    <row r="576" spans="1:23" ht="12.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</row>
    <row r="577" spans="1:23" ht="12.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</row>
    <row r="578" spans="1:23" ht="12.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</row>
    <row r="579" spans="1:23" ht="12.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</row>
    <row r="580" spans="1:23" ht="12.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</row>
    <row r="581" spans="1:23" ht="12.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</row>
    <row r="582" spans="1:23" ht="12.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</row>
    <row r="583" spans="1:23" ht="12.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</row>
    <row r="584" spans="1:23" ht="12.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</row>
    <row r="585" spans="1:23" ht="12.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</row>
    <row r="586" spans="1:23" ht="12.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</row>
    <row r="587" spans="1:23" ht="12.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</row>
    <row r="588" spans="1:23" ht="12.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</row>
    <row r="589" spans="1:23" ht="12.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</row>
    <row r="590" spans="1:23" ht="12.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</row>
    <row r="591" spans="1:23" ht="12.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</row>
    <row r="592" spans="1:23" ht="12.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</row>
    <row r="593" spans="1:23" ht="12.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</row>
    <row r="594" spans="1:23" ht="12.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</row>
    <row r="595" spans="1:23" ht="12.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</row>
    <row r="596" spans="1:23" ht="12.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</row>
    <row r="597" spans="1:23" ht="12.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</row>
    <row r="598" spans="1:23" ht="12.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</row>
    <row r="599" spans="1:23" ht="12.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</row>
    <row r="600" spans="1:23" ht="12.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</row>
    <row r="601" spans="1:23" ht="12.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</row>
    <row r="602" spans="1:23" ht="12.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</row>
    <row r="603" spans="1:23" ht="12.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</row>
    <row r="604" spans="1:23" ht="12.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</row>
    <row r="605" spans="1:23" ht="12.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</row>
    <row r="606" spans="1:23" ht="12.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</row>
    <row r="607" spans="1:23" ht="12.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</row>
    <row r="608" spans="1:23" ht="12.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</row>
    <row r="609" spans="1:23" ht="12.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</row>
    <row r="610" spans="1:23" ht="12.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</row>
    <row r="611" spans="1:23" ht="12.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</row>
    <row r="612" spans="1:23" ht="12.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</row>
    <row r="613" spans="1:23" ht="12.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</row>
    <row r="614" spans="1:23" ht="12.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</row>
    <row r="615" spans="1:23" ht="12.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</row>
    <row r="616" spans="1:23" ht="12.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</row>
    <row r="617" spans="1:23" ht="12.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</row>
    <row r="618" spans="1:23" ht="12.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</row>
    <row r="619" spans="1:23" ht="12.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</row>
    <row r="620" spans="1:23" ht="12.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</row>
    <row r="621" spans="1:23" ht="12.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</row>
    <row r="622" spans="1:23" ht="12.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</row>
    <row r="623" spans="1:23" ht="12.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</row>
    <row r="624" spans="1:23" ht="12.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</row>
    <row r="625" spans="1:23" ht="12.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</row>
    <row r="626" spans="1:23" ht="12.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</row>
    <row r="627" spans="1:23" ht="12.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</row>
    <row r="628" spans="1:23" ht="12.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</row>
    <row r="629" spans="1:23" ht="12.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</row>
    <row r="630" spans="1:23" ht="12.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</row>
    <row r="631" spans="1:23" ht="12.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</row>
    <row r="632" spans="1:23" ht="12.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</row>
    <row r="633" spans="1:23" ht="12.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</row>
    <row r="634" spans="1:23" ht="12.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</row>
    <row r="635" spans="1:23" ht="12.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</row>
    <row r="636" spans="1:23" ht="12.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</row>
    <row r="637" spans="1:23" ht="12.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</row>
    <row r="638" spans="1:23" ht="12.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</row>
    <row r="639" spans="1:23" ht="12.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</row>
    <row r="640" spans="1:23" ht="12.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</row>
    <row r="641" spans="1:23" ht="12.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</row>
    <row r="642" spans="1:23" ht="12.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</row>
    <row r="643" spans="1:23" ht="12.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</row>
    <row r="644" spans="1:23" ht="12.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</row>
    <row r="645" spans="1:23" ht="12.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</row>
    <row r="646" spans="1:23" ht="12.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</row>
    <row r="647" spans="1:23" ht="12.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</row>
    <row r="648" spans="1:23" ht="12.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</row>
    <row r="649" spans="1:23" ht="12.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</row>
    <row r="650" spans="1:23" ht="12.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</row>
    <row r="651" spans="1:23" ht="12.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</row>
    <row r="652" spans="1:23" ht="12.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</row>
    <row r="653" spans="1:23" ht="12.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</row>
    <row r="654" spans="1:23" ht="12.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</row>
    <row r="655" spans="1:23" ht="12.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</row>
    <row r="656" spans="1:23" ht="12.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</row>
    <row r="657" spans="1:23" ht="12.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</row>
    <row r="658" spans="1:23" ht="12.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</row>
    <row r="659" spans="1:23" ht="12.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</row>
    <row r="660" spans="1:23" ht="12.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</row>
    <row r="661" spans="1:23" ht="12.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</row>
    <row r="662" spans="1:23" ht="12.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</row>
    <row r="663" spans="1:23" ht="12.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</row>
    <row r="664" spans="1:23" ht="12.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</row>
    <row r="665" spans="1:23" ht="12.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</row>
    <row r="666" spans="1:23" ht="12.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</row>
    <row r="667" spans="1:23" ht="12.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</row>
    <row r="668" spans="1:23" ht="12.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</row>
    <row r="669" spans="1:23" ht="12.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</row>
    <row r="670" spans="1:23" ht="12.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</row>
    <row r="671" spans="1:23" ht="12.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</row>
    <row r="672" spans="1:23" ht="12.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</row>
    <row r="673" spans="1:23" ht="12.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</row>
    <row r="674" spans="1:23" ht="12.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</row>
    <row r="675" spans="1:23" ht="12.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</row>
    <row r="676" spans="1:23" ht="12.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</row>
    <row r="677" spans="1:23" ht="12.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</row>
    <row r="678" spans="1:23" ht="12.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</row>
    <row r="679" spans="1:23" ht="12.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</row>
    <row r="680" spans="1:23" ht="12.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</row>
    <row r="681" spans="1:23" ht="12.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</row>
    <row r="682" spans="1:23" ht="12.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</row>
    <row r="683" spans="1:23" ht="12.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</row>
    <row r="684" spans="1:23" ht="12.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</row>
    <row r="685" spans="1:23" ht="12.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</row>
    <row r="686" spans="1:23" ht="12.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</row>
    <row r="687" spans="1:23" ht="12.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</row>
    <row r="688" spans="1:23" ht="12.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</row>
    <row r="689" spans="1:23" ht="12.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</row>
    <row r="690" spans="1:23" ht="12.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</row>
    <row r="691" spans="1:23" ht="12.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</row>
    <row r="692" spans="1:23" ht="12.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</row>
    <row r="693" spans="1:23" ht="12.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</row>
    <row r="694" spans="1:23" ht="12.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</row>
    <row r="695" spans="1:23" ht="12.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</row>
    <row r="696" spans="1:23" ht="12.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</row>
    <row r="697" spans="1:23" ht="12.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</row>
    <row r="698" spans="1:23" ht="12.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</row>
    <row r="699" spans="1:23" ht="12.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</row>
    <row r="700" spans="1:23" ht="12.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</row>
    <row r="701" spans="1:23" ht="12.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</row>
    <row r="702" spans="1:23" ht="12.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</row>
    <row r="703" spans="1:23" ht="12.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</row>
    <row r="704" spans="1:23" ht="12.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</row>
    <row r="705" spans="1:23" ht="12.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</row>
    <row r="706" spans="1:23" ht="12.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</row>
    <row r="707" spans="1:23" ht="12.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</row>
    <row r="708" spans="1:23" ht="12.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</row>
    <row r="709" spans="1:23" ht="12.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</row>
    <row r="710" spans="1:23" ht="12.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</row>
    <row r="711" spans="1:23" ht="12.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</row>
    <row r="712" spans="1:23" ht="12.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</row>
    <row r="713" spans="1:23" ht="12.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</row>
    <row r="714" spans="1:23" ht="12.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</row>
    <row r="715" spans="1:23" ht="12.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</row>
    <row r="716" spans="1:23" ht="12.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</row>
    <row r="717" spans="1:23" ht="12.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</row>
    <row r="718" spans="1:23" ht="12.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</row>
    <row r="719" spans="1:23" ht="12.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</row>
    <row r="720" spans="1:23" ht="12.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</row>
    <row r="721" spans="1:23" ht="12.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</row>
    <row r="722" spans="1:23" ht="12.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</row>
    <row r="723" spans="1:23" ht="12.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</row>
    <row r="724" spans="1:23" ht="12.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</row>
    <row r="725" spans="1:23" ht="12.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</row>
    <row r="726" spans="1:23" ht="12.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</row>
    <row r="727" spans="1:23" ht="12.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</row>
    <row r="728" spans="1:23" ht="12.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</row>
    <row r="729" spans="1:23" ht="12.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</row>
    <row r="730" spans="1:23" ht="12.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</row>
    <row r="731" spans="1:23" ht="12.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</row>
    <row r="732" spans="1:23" ht="12.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</row>
    <row r="733" spans="1:23" ht="12.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</row>
    <row r="734" spans="1:23" ht="12.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</row>
    <row r="735" spans="1:23" ht="12.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</row>
    <row r="736" spans="1:23" ht="12.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</row>
    <row r="737" spans="1:23" ht="12.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</row>
    <row r="738" spans="1:23" ht="12.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</row>
    <row r="739" spans="1:23" ht="12.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</row>
    <row r="740" spans="1:23" ht="12.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</row>
    <row r="741" spans="1:23" ht="12.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</row>
    <row r="742" spans="1:23" ht="12.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</row>
    <row r="743" spans="1:23" ht="12.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</row>
    <row r="744" spans="1:23" ht="12.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</row>
    <row r="745" spans="1:23" ht="12.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</row>
    <row r="746" spans="1:23" ht="12.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</row>
    <row r="747" spans="1:23" ht="12.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</row>
    <row r="748" spans="1:23" ht="12.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</row>
    <row r="749" spans="1:23" ht="12.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</row>
    <row r="750" spans="1:23" ht="12.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</row>
    <row r="751" spans="1:23" ht="12.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</row>
    <row r="752" spans="1:23" ht="12.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</row>
    <row r="753" spans="1:23" ht="12.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</row>
    <row r="754" spans="1:23" ht="12.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</row>
    <row r="755" spans="1:23" ht="12.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</row>
    <row r="756" spans="1:23" ht="12.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</row>
    <row r="757" spans="1:23" ht="12.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</row>
    <row r="758" spans="1:23" ht="12.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</row>
    <row r="759" spans="1:23" ht="12.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</row>
    <row r="760" spans="1:23" ht="12.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</row>
    <row r="761" spans="1:23" ht="12.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</row>
    <row r="762" spans="1:23" ht="12.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</row>
    <row r="763" spans="1:23" ht="12.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</row>
    <row r="764" spans="1:23" ht="12.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</row>
    <row r="765" spans="1:23" ht="12.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</row>
    <row r="766" spans="1:23" ht="12.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</row>
    <row r="767" spans="1:23" ht="12.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</row>
    <row r="768" spans="1:23" ht="12.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</row>
    <row r="769" spans="1:23" ht="12.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</row>
    <row r="770" spans="1:23" ht="12.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</row>
    <row r="771" spans="1:23" ht="12.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</row>
    <row r="772" spans="1:23" ht="12.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</row>
    <row r="773" spans="1:23" ht="12.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</row>
    <row r="774" spans="1:23" ht="12.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</row>
    <row r="775" spans="1:23" ht="12.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</row>
    <row r="776" spans="1:23" ht="12.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</row>
    <row r="777" spans="1:23" ht="12.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</row>
    <row r="778" spans="1:23" ht="12.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</row>
    <row r="779" spans="1:23" ht="12.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</row>
    <row r="780" spans="1:23" ht="12.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</row>
    <row r="781" spans="1:23" ht="12.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</row>
    <row r="782" spans="1:23" ht="12.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</row>
    <row r="783" spans="1:23" ht="12.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</row>
    <row r="784" spans="1:23" ht="12.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</row>
    <row r="785" spans="1:23" ht="12.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</row>
    <row r="786" spans="1:23" ht="12.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</row>
    <row r="787" spans="1:23" ht="12.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</row>
    <row r="788" spans="1:23" ht="12.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</row>
    <row r="789" spans="1:23" ht="12.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</row>
    <row r="790" spans="1:23" ht="12.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</row>
    <row r="791" spans="1:23" ht="12.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</row>
    <row r="792" spans="1:23" ht="12.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</row>
    <row r="793" spans="1:23" ht="12.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</row>
    <row r="794" spans="1:23" ht="12.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</row>
    <row r="795" spans="1:23" ht="12.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</row>
    <row r="796" spans="1:23" ht="12.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</row>
    <row r="797" spans="1:23" ht="12.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</row>
    <row r="798" spans="1:23" ht="12.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</row>
    <row r="799" spans="1:23" ht="12.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</row>
    <row r="800" spans="1:23" ht="12.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</row>
    <row r="801" spans="1:23" ht="12.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</row>
    <row r="802" spans="1:23" ht="12.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</row>
    <row r="803" spans="1:23" ht="12.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</row>
    <row r="804" spans="1:23" ht="12.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</row>
    <row r="805" spans="1:23" ht="12.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</row>
    <row r="806" spans="1:23" ht="12.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</row>
    <row r="807" spans="1:23" ht="12.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</row>
    <row r="808" spans="1:23" ht="12.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</row>
    <row r="809" spans="1:23" ht="12.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</row>
    <row r="810" spans="1:23" ht="12.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</row>
    <row r="811" spans="1:23" ht="12.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</row>
    <row r="812" spans="1:23" ht="12.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</row>
    <row r="813" spans="1:23" ht="12.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</row>
    <row r="814" spans="1:23" ht="12.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</row>
    <row r="815" spans="1:23" ht="12.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</row>
    <row r="816" spans="1:23" ht="12.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</row>
    <row r="817" spans="1:23" ht="12.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</row>
    <row r="818" spans="1:23" ht="12.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</row>
    <row r="819" spans="1:23" ht="12.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</row>
    <row r="820" spans="1:23" ht="12.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</row>
    <row r="821" spans="1:23" ht="12.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</row>
    <row r="822" spans="1:23" ht="12.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</row>
    <row r="823" spans="1:23" ht="12.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</row>
    <row r="824" spans="1:23" ht="12.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</row>
    <row r="825" spans="1:23" ht="12.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</row>
    <row r="826" spans="1:23" ht="12.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</row>
    <row r="827" spans="1:23" ht="12.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</row>
    <row r="828" spans="1:23" ht="12.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</row>
    <row r="829" spans="1:23" ht="12.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</row>
    <row r="830" spans="1:23" ht="12.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</row>
    <row r="831" spans="1:23" ht="12.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</row>
    <row r="832" spans="1:23" ht="12.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</row>
    <row r="833" spans="1:23" ht="12.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</row>
    <row r="834" spans="1:23" ht="12.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</row>
    <row r="835" spans="1:23" ht="12.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</row>
    <row r="836" spans="1:23" ht="12.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</row>
    <row r="837" spans="1:23" ht="12.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</row>
    <row r="838" spans="1:23" ht="12.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</row>
    <row r="839" spans="1:23" ht="12.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</row>
    <row r="840" spans="1:23" ht="12.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</row>
    <row r="841" spans="1:23" ht="12.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</row>
    <row r="842" spans="1:23" ht="12.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</row>
    <row r="843" spans="1:23" ht="12.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</row>
    <row r="844" spans="1:23" ht="12.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</row>
    <row r="845" spans="1:23" ht="12.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</row>
    <row r="846" spans="1:23" ht="12.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</row>
    <row r="847" spans="1:23" ht="12.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</row>
    <row r="848" spans="1:23" ht="12.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</row>
    <row r="849" spans="1:23" ht="12.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</row>
    <row r="850" spans="1:23" ht="12.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</row>
    <row r="851" spans="1:23" ht="12.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</row>
    <row r="852" spans="1:23" ht="12.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</row>
    <row r="853" spans="1:23" ht="12.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</row>
    <row r="854" spans="1:23" ht="12.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</row>
    <row r="855" spans="1:23" ht="12.5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</row>
    <row r="856" spans="1:23" ht="12.5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</row>
    <row r="857" spans="1:23" ht="12.5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</row>
    <row r="858" spans="1:23" ht="12.5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</row>
    <row r="859" spans="1:23" ht="12.5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</row>
    <row r="860" spans="1:23" ht="12.5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</row>
    <row r="861" spans="1:23" ht="12.5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</row>
    <row r="862" spans="1:23" ht="12.5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</row>
    <row r="863" spans="1:23" ht="12.5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</row>
    <row r="864" spans="1:23" ht="12.5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</row>
    <row r="865" spans="1:23" ht="12.5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</row>
    <row r="866" spans="1:23" ht="12.5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</row>
    <row r="867" spans="1:23" ht="12.5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</row>
    <row r="868" spans="1:23" ht="12.5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</row>
    <row r="869" spans="1:23" ht="12.5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</row>
    <row r="870" spans="1:23" ht="12.5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</row>
    <row r="871" spans="1:23" ht="12.5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</row>
    <row r="872" spans="1:23" ht="12.5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</row>
    <row r="873" spans="1:23" ht="12.5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</row>
    <row r="874" spans="1:23" ht="12.5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</row>
    <row r="875" spans="1:23" ht="12.5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</row>
    <row r="876" spans="1:23" ht="12.5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</row>
    <row r="877" spans="1:23" ht="12.5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</row>
    <row r="878" spans="1:23" ht="12.5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</row>
    <row r="879" spans="1:23" ht="12.5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</row>
    <row r="880" spans="1:23" ht="12.5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</row>
    <row r="881" spans="1:23" ht="12.5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</row>
    <row r="882" spans="1:23" ht="12.5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</row>
    <row r="883" spans="1:23" ht="12.5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</row>
    <row r="884" spans="1:23" ht="12.5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</row>
    <row r="885" spans="1:23" ht="12.5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</row>
    <row r="886" spans="1:23" ht="12.5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</row>
    <row r="887" spans="1:23" ht="12.5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</row>
    <row r="888" spans="1:23" ht="12.5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</row>
    <row r="889" spans="1:23" ht="12.5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</row>
    <row r="890" spans="1:23" ht="12.5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</row>
    <row r="891" spans="1:23" ht="12.5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</row>
    <row r="892" spans="1:23" ht="12.5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</row>
    <row r="893" spans="1:23" ht="12.5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</row>
    <row r="894" spans="1:23" ht="12.5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</row>
    <row r="895" spans="1:23" ht="12.5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</row>
    <row r="896" spans="1:23" ht="12.5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</row>
    <row r="897" spans="1:23" ht="12.5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</row>
    <row r="898" spans="1:23" ht="12.5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</row>
    <row r="899" spans="1:23" ht="12.5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</row>
    <row r="900" spans="1:23" ht="12.5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</row>
    <row r="901" spans="1:23" ht="12.5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</row>
    <row r="902" spans="1:23" ht="12.5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</row>
    <row r="903" spans="1:23" ht="12.5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</row>
    <row r="904" spans="1:23" ht="12.5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</row>
    <row r="905" spans="1:23" ht="12.5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</row>
    <row r="906" spans="1:23" ht="12.5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</row>
    <row r="907" spans="1:23" ht="12.5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</row>
    <row r="908" spans="1:23" ht="12.5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</row>
    <row r="909" spans="1:23" ht="12.5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</row>
    <row r="910" spans="1:23" ht="12.5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</row>
    <row r="911" spans="1:23" ht="12.5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</row>
    <row r="912" spans="1:23" ht="12.5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</row>
    <row r="913" spans="1:23" ht="12.5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</row>
    <row r="914" spans="1:23" ht="12.5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</row>
    <row r="915" spans="1:23" ht="12.5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</row>
    <row r="916" spans="1:23" ht="12.5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</row>
    <row r="917" spans="1:23" ht="12.5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</row>
    <row r="918" spans="1:23" ht="12.5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</row>
    <row r="919" spans="1:23" ht="12.5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</row>
    <row r="920" spans="1:23" ht="12.5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</row>
    <row r="921" spans="1:23" ht="12.5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</row>
    <row r="922" spans="1:23" ht="12.5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</row>
    <row r="923" spans="1:23" ht="12.5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</row>
    <row r="924" spans="1:23" ht="12.5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</row>
    <row r="925" spans="1:23" ht="12.5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</row>
    <row r="926" spans="1:23" ht="12.5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</row>
    <row r="927" spans="1:23" ht="12.5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</row>
    <row r="928" spans="1:23" ht="12.5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</row>
    <row r="929" spans="1:23" ht="12.5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</row>
    <row r="930" spans="1:23" ht="12.5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</row>
    <row r="931" spans="1:23" ht="12.5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</row>
    <row r="932" spans="1:23" ht="12.5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</row>
    <row r="933" spans="1:23" ht="12.5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</row>
    <row r="934" spans="1:23" ht="12.5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</row>
    <row r="935" spans="1:23" ht="12.5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</row>
    <row r="936" spans="1:23" ht="12.5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</row>
    <row r="937" spans="1:23" ht="12.5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</row>
    <row r="938" spans="1:23" ht="12.5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</row>
    <row r="939" spans="1:23" ht="12.5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</row>
    <row r="940" spans="1:23" ht="12.5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</row>
    <row r="941" spans="1:23" ht="12.5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</row>
    <row r="942" spans="1:23" ht="12.5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</row>
    <row r="943" spans="1:23" ht="12.5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</row>
    <row r="944" spans="1:23" ht="12.5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</row>
    <row r="945" spans="1:23" ht="12.5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</row>
    <row r="946" spans="1:23" ht="12.5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</row>
    <row r="947" spans="1:23" ht="12.5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</row>
    <row r="948" spans="1:23" ht="12.5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</row>
    <row r="949" spans="1:23" ht="12.5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</row>
    <row r="950" spans="1:23" ht="12.5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</row>
    <row r="951" spans="1:23" ht="12.5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</row>
    <row r="952" spans="1:23" ht="12.5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</row>
    <row r="953" spans="1:23" ht="12.5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</row>
    <row r="954" spans="1:23" ht="12.5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</row>
    <row r="955" spans="1:23" ht="12.5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</row>
    <row r="956" spans="1:23" ht="12.5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</row>
    <row r="957" spans="1:23" ht="12.5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</row>
    <row r="958" spans="1:23" ht="12.5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</row>
    <row r="959" spans="1:23" ht="12.5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</row>
    <row r="960" spans="1:23" ht="12.5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</row>
    <row r="961" spans="1:23" ht="12.5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</row>
    <row r="962" spans="1:23" ht="12.5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</row>
    <row r="963" spans="1:23" ht="12.5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</row>
    <row r="964" spans="1:23" ht="12.5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</row>
    <row r="965" spans="1:23" ht="12.5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</row>
    <row r="966" spans="1:23" ht="12.5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</row>
    <row r="967" spans="1:23" ht="12.5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</row>
    <row r="968" spans="1:23" ht="12.5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</row>
    <row r="969" spans="1:23" ht="12.5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</row>
    <row r="970" spans="1:23" ht="12.5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</row>
    <row r="971" spans="1:23" ht="12.5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</row>
    <row r="972" spans="1:23" ht="12.5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</row>
    <row r="973" spans="1:23" ht="12.5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</row>
    <row r="974" spans="1:23" ht="12.5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</row>
    <row r="975" spans="1:23" ht="12.5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</row>
    <row r="976" spans="1:23" ht="12.5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</row>
    <row r="977" spans="1:23" ht="12.5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</row>
    <row r="978" spans="1:23" ht="12.5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</row>
    <row r="979" spans="1:23" ht="12.5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</row>
    <row r="980" spans="1:23" ht="12.5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</row>
    <row r="981" spans="1:23" ht="12.5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</row>
    <row r="982" spans="1:23" ht="12.5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</row>
    <row r="983" spans="1:23" ht="12.5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</row>
    <row r="984" spans="1:23" ht="12.5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</row>
    <row r="985" spans="1:23" ht="12.5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</row>
    <row r="986" spans="1:23" ht="12.5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</row>
    <row r="987" spans="1:23" ht="12.5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</row>
    <row r="988" spans="1:23" ht="12.5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</row>
    <row r="989" spans="1:23" ht="12.5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</row>
    <row r="990" spans="1:23" ht="12.5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</row>
    <row r="991" spans="1:23" ht="12.5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</row>
    <row r="992" spans="1:23" ht="12.5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</row>
    <row r="993" spans="1:23" ht="12.5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</row>
    <row r="994" spans="1:23" ht="12.5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</row>
    <row r="995" spans="1:23" ht="12.5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</row>
    <row r="996" spans="1:23" ht="12.5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</row>
    <row r="997" spans="1:23" ht="12.5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</row>
    <row r="998" spans="1:23" ht="12.5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</row>
    <row r="999" spans="1:23" ht="12.5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</row>
    <row r="1000" spans="1:23" ht="12.5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</row>
    <row r="1001" spans="1:23" ht="12.5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</row>
    <row r="1002" spans="1:23" ht="12.5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</row>
    <row r="1003" spans="1:23" ht="12.5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</row>
    <row r="1004" spans="1:23" ht="12.5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</row>
    <row r="1005" spans="1:23" ht="12.5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</row>
    <row r="1006" spans="1:23" ht="12.5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</row>
    <row r="1007" spans="1:23" ht="12.5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</row>
    <row r="1008" spans="1:23" ht="12.5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</row>
  </sheetData>
  <sheetProtection algorithmName="SHA-512" hashValue="GNzZIDWefP51jl3MH6+Ry9pMO90taWI1Pg49kIZ6Ged0/7Ag1uVWU+0W8Ii4u9XaezbVa/bmPz4lOXMWk9mmRg==" saltValue="bn/D/IC4jHArxWO0i+tCUw==" spinCount="100000" sheet="1" objects="1" scenarios="1"/>
  <pageMargins left="0.7" right="0.7" top="0.75" bottom="0.75" header="0.3" footer="0.3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outlinePr summaryBelow="0" summaryRight="0"/>
  </sheetPr>
  <dimension ref="B1:C4"/>
  <sheetViews>
    <sheetView zoomScale="90" zoomScaleNormal="90" workbookViewId="0">
      <selection activeCell="B2" sqref="B2"/>
    </sheetView>
  </sheetViews>
  <sheetFormatPr defaultColWidth="14.453125" defaultRowHeight="15.75" customHeight="1"/>
  <cols>
    <col min="1" max="1" width="3.453125" style="76" customWidth="1"/>
    <col min="2" max="2" width="125.81640625" style="76" customWidth="1"/>
    <col min="3" max="16384" width="14.453125" style="76"/>
  </cols>
  <sheetData>
    <row r="1" spans="2:3" ht="12.5" customHeight="1" thickBot="1"/>
    <row r="2" spans="2:3" ht="27">
      <c r="B2" s="78" t="s">
        <v>287</v>
      </c>
      <c r="C2" s="77"/>
    </row>
    <row r="3" spans="2:3" ht="15.75" customHeight="1">
      <c r="B3" s="79"/>
      <c r="C3" s="77"/>
    </row>
    <row r="4" spans="2:3" ht="172.5" thickBot="1">
      <c r="B4" s="307" t="s">
        <v>1001</v>
      </c>
      <c r="C4" s="77"/>
    </row>
  </sheetData>
  <sheetProtection algorithmName="SHA-512" hashValue="p9noh8RqLagC2c1Valydj5atHdPSw1q17hMhs8HHZLTcYe/pDoTXjDrdalYBQtkbVak6hShpJJfRX2a6igmWog==" saltValue="kY5PXkIPdVEY+/Aqb0F16g==" spinCount="100000" sheet="1" objects="1" scenarios="1"/>
  <pageMargins left="0.7" right="0.7" top="0.75" bottom="0.75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C5" sqref="C5"/>
    </sheetView>
  </sheetViews>
  <sheetFormatPr defaultColWidth="8.81640625" defaultRowHeight="12.5"/>
  <cols>
    <col min="1" max="1" width="8.08984375" bestFit="1" customWidth="1"/>
    <col min="2" max="3" width="9.453125" bestFit="1" customWidth="1"/>
  </cols>
  <sheetData>
    <row r="1" spans="1:3">
      <c r="A1" s="2" t="s">
        <v>296</v>
      </c>
      <c r="B1" s="2" t="s">
        <v>295</v>
      </c>
      <c r="C1" s="2" t="s">
        <v>294</v>
      </c>
    </row>
    <row r="2" spans="1:3">
      <c r="A2" s="2" t="s">
        <v>1002</v>
      </c>
      <c r="B2" s="2" t="s">
        <v>1002</v>
      </c>
      <c r="C2" s="2" t="s">
        <v>1002</v>
      </c>
    </row>
    <row r="3" spans="1:3">
      <c r="A3" s="2" t="s">
        <v>1003</v>
      </c>
      <c r="B3" s="2" t="s">
        <v>1003</v>
      </c>
      <c r="C3" s="2" t="s">
        <v>1003</v>
      </c>
    </row>
    <row r="4" spans="1:3">
      <c r="A4" s="2" t="s">
        <v>1004</v>
      </c>
      <c r="B4" s="2" t="s">
        <v>1004</v>
      </c>
      <c r="C4" s="2" t="s">
        <v>1004</v>
      </c>
    </row>
    <row r="5" spans="1:3">
      <c r="B5" s="2" t="s">
        <v>1005</v>
      </c>
      <c r="C5" s="2" t="s">
        <v>1006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outlinePr summaryBelow="0" summaryRight="0"/>
  </sheetPr>
  <dimension ref="B1:F105"/>
  <sheetViews>
    <sheetView showRowColHeaders="0" zoomScale="90" zoomScaleNormal="90" workbookViewId="0">
      <selection activeCell="B2" sqref="B2:C2"/>
    </sheetView>
  </sheetViews>
  <sheetFormatPr defaultColWidth="14.453125" defaultRowHeight="15.75" customHeight="1"/>
  <cols>
    <col min="1" max="1" width="3.453125" style="1" customWidth="1"/>
    <col min="2" max="2" width="23.453125" style="1" customWidth="1"/>
    <col min="3" max="3" width="135.453125" style="5" customWidth="1"/>
    <col min="4" max="16384" width="14.453125" style="1"/>
  </cols>
  <sheetData>
    <row r="1" spans="2:6" ht="12.5" customHeight="1" thickBot="1"/>
    <row r="2" spans="2:6" ht="36" customHeight="1">
      <c r="B2" s="357" t="s">
        <v>1028</v>
      </c>
      <c r="C2" s="358"/>
      <c r="D2" s="82"/>
      <c r="E2" s="82"/>
      <c r="F2" s="82"/>
    </row>
    <row r="3" spans="2:6" ht="26" customHeight="1">
      <c r="B3" s="84" t="s">
        <v>614</v>
      </c>
      <c r="C3" s="85"/>
    </row>
    <row r="4" spans="2:6" ht="26" customHeight="1">
      <c r="B4" s="86" t="s">
        <v>613</v>
      </c>
      <c r="C4" s="85"/>
    </row>
    <row r="5" spans="2:6" ht="26" customHeight="1">
      <c r="B5" s="86" t="s">
        <v>615</v>
      </c>
      <c r="C5" s="85"/>
    </row>
    <row r="6" spans="2:6" ht="26" customHeight="1">
      <c r="B6" s="86" t="s">
        <v>616</v>
      </c>
      <c r="C6" s="85"/>
    </row>
    <row r="7" spans="2:6" ht="26" customHeight="1">
      <c r="B7" s="86" t="s">
        <v>617</v>
      </c>
      <c r="C7" s="85"/>
    </row>
    <row r="8" spans="2:6" ht="26" customHeight="1">
      <c r="B8" s="86" t="s">
        <v>618</v>
      </c>
      <c r="C8" s="85"/>
    </row>
    <row r="9" spans="2:6" ht="15.75" customHeight="1">
      <c r="B9" s="87"/>
      <c r="C9" s="85"/>
    </row>
    <row r="10" spans="2:6" ht="72.5">
      <c r="B10" s="349" t="s">
        <v>525</v>
      </c>
      <c r="C10" s="254" t="s">
        <v>848</v>
      </c>
    </row>
    <row r="11" spans="2:6" ht="29">
      <c r="B11" s="350"/>
      <c r="C11" s="253" t="s">
        <v>847</v>
      </c>
    </row>
    <row r="12" spans="2:6" ht="14.5">
      <c r="B12" s="350"/>
      <c r="C12" s="232" t="s">
        <v>526</v>
      </c>
    </row>
    <row r="13" spans="2:6" ht="14.5">
      <c r="B13" s="350"/>
      <c r="C13" s="232" t="s">
        <v>527</v>
      </c>
    </row>
    <row r="14" spans="2:6" ht="29">
      <c r="B14" s="350"/>
      <c r="C14" s="232" t="s">
        <v>528</v>
      </c>
    </row>
    <row r="15" spans="2:6" ht="15.75" customHeight="1">
      <c r="B15" s="350"/>
      <c r="C15" s="231"/>
    </row>
    <row r="16" spans="2:6" ht="87">
      <c r="B16" s="350"/>
      <c r="C16" s="255" t="s">
        <v>849</v>
      </c>
    </row>
    <row r="17" spans="2:3" ht="15.75" customHeight="1">
      <c r="B17" s="350"/>
      <c r="C17" s="253" t="s">
        <v>850</v>
      </c>
    </row>
    <row r="18" spans="2:3" ht="15.75" customHeight="1">
      <c r="B18" s="350"/>
      <c r="C18" s="232" t="s">
        <v>529</v>
      </c>
    </row>
    <row r="19" spans="2:3" ht="15.75" customHeight="1">
      <c r="B19" s="350"/>
      <c r="C19" s="232" t="s">
        <v>530</v>
      </c>
    </row>
    <row r="20" spans="2:3" ht="15.75" customHeight="1">
      <c r="B20" s="350"/>
      <c r="C20" s="232" t="s">
        <v>531</v>
      </c>
    </row>
    <row r="21" spans="2:3" ht="15.75" customHeight="1">
      <c r="B21" s="350"/>
      <c r="C21" s="231"/>
    </row>
    <row r="22" spans="2:3" ht="15.75" customHeight="1">
      <c r="B22" s="350"/>
      <c r="C22" s="230" t="s">
        <v>532</v>
      </c>
    </row>
    <row r="23" spans="2:3" ht="15.75" customHeight="1">
      <c r="B23" s="350"/>
      <c r="C23" s="232" t="s">
        <v>533</v>
      </c>
    </row>
    <row r="24" spans="2:3" ht="15.75" customHeight="1">
      <c r="B24" s="350"/>
      <c r="C24" s="232" t="s">
        <v>534</v>
      </c>
    </row>
    <row r="25" spans="2:3" ht="15.75" customHeight="1">
      <c r="B25" s="350"/>
      <c r="C25" s="232" t="s">
        <v>535</v>
      </c>
    </row>
    <row r="26" spans="2:3" ht="15.75" customHeight="1">
      <c r="B26" s="350"/>
      <c r="C26" s="232" t="s">
        <v>536</v>
      </c>
    </row>
    <row r="27" spans="2:3" ht="15.75" customHeight="1">
      <c r="B27" s="350"/>
      <c r="C27" s="232" t="s">
        <v>537</v>
      </c>
    </row>
    <row r="28" spans="2:3" ht="29">
      <c r="B28" s="350"/>
      <c r="C28" s="253" t="s">
        <v>538</v>
      </c>
    </row>
    <row r="29" spans="2:3" ht="15.75" customHeight="1">
      <c r="B29" s="350"/>
      <c r="C29" s="231"/>
    </row>
    <row r="30" spans="2:3" ht="33" customHeight="1">
      <c r="B30" s="351"/>
      <c r="C30" s="236" t="s">
        <v>659</v>
      </c>
    </row>
    <row r="31" spans="2:3" ht="15.75" customHeight="1">
      <c r="B31" s="87"/>
      <c r="C31" s="85"/>
    </row>
    <row r="32" spans="2:3" ht="43.5">
      <c r="B32" s="352" t="s">
        <v>539</v>
      </c>
      <c r="C32" s="254" t="s">
        <v>851</v>
      </c>
    </row>
    <row r="33" spans="2:3" ht="15.75" customHeight="1">
      <c r="B33" s="353"/>
      <c r="C33" s="256" t="s">
        <v>852</v>
      </c>
    </row>
    <row r="34" spans="2:3" ht="15.75" customHeight="1">
      <c r="B34" s="353"/>
      <c r="C34" s="256" t="s">
        <v>853</v>
      </c>
    </row>
    <row r="35" spans="2:3" ht="15.75" customHeight="1">
      <c r="B35" s="353"/>
      <c r="C35" s="256" t="s">
        <v>854</v>
      </c>
    </row>
    <row r="36" spans="2:3" ht="15.75" customHeight="1">
      <c r="B36" s="353"/>
      <c r="C36" s="256" t="s">
        <v>855</v>
      </c>
    </row>
    <row r="37" spans="2:3" ht="15.75" customHeight="1">
      <c r="B37" s="353"/>
      <c r="C37" s="256" t="s">
        <v>856</v>
      </c>
    </row>
    <row r="38" spans="2:3" ht="26" customHeight="1">
      <c r="B38" s="353"/>
      <c r="C38" s="256" t="s">
        <v>857</v>
      </c>
    </row>
    <row r="39" spans="2:3" ht="29">
      <c r="B39" s="353"/>
      <c r="C39" s="230" t="s">
        <v>540</v>
      </c>
    </row>
    <row r="40" spans="2:3" ht="15.75" customHeight="1">
      <c r="B40" s="353"/>
      <c r="C40" s="231"/>
    </row>
    <row r="41" spans="2:3" ht="15.75" customHeight="1">
      <c r="B41" s="353"/>
      <c r="C41" s="230" t="s">
        <v>541</v>
      </c>
    </row>
    <row r="42" spans="2:3" ht="15.75" customHeight="1">
      <c r="B42" s="353"/>
      <c r="C42" s="253" t="s">
        <v>858</v>
      </c>
    </row>
    <row r="43" spans="2:3" ht="29">
      <c r="B43" s="353"/>
      <c r="C43" s="253" t="s">
        <v>1033</v>
      </c>
    </row>
    <row r="44" spans="2:3" ht="15.75" customHeight="1">
      <c r="B44" s="353"/>
      <c r="C44" s="231"/>
    </row>
    <row r="45" spans="2:3" ht="15.75" customHeight="1">
      <c r="B45" s="353"/>
      <c r="C45" s="233" t="s">
        <v>542</v>
      </c>
    </row>
    <row r="46" spans="2:3" ht="50.5" customHeight="1">
      <c r="B46" s="353"/>
      <c r="C46" s="230" t="s">
        <v>608</v>
      </c>
    </row>
    <row r="47" spans="2:3" ht="43.5">
      <c r="B47" s="353"/>
      <c r="C47" s="234" t="s">
        <v>716</v>
      </c>
    </row>
    <row r="48" spans="2:3" ht="43.5">
      <c r="B48" s="353"/>
      <c r="C48" s="234" t="s">
        <v>717</v>
      </c>
    </row>
    <row r="49" spans="2:3" ht="43.5">
      <c r="B49" s="353"/>
      <c r="C49" s="234" t="s">
        <v>718</v>
      </c>
    </row>
    <row r="50" spans="2:3" ht="29">
      <c r="B50" s="353"/>
      <c r="C50" s="234" t="s">
        <v>719</v>
      </c>
    </row>
    <row r="51" spans="2:3" ht="15.75" customHeight="1">
      <c r="B51" s="353"/>
      <c r="C51" s="231"/>
    </row>
    <row r="52" spans="2:3" ht="30" customHeight="1">
      <c r="B52" s="353"/>
      <c r="C52" s="230" t="s">
        <v>609</v>
      </c>
    </row>
    <row r="53" spans="2:3" ht="29">
      <c r="B53" s="353"/>
      <c r="C53" s="232" t="s">
        <v>543</v>
      </c>
    </row>
    <row r="54" spans="2:3" ht="14.5">
      <c r="B54" s="353"/>
      <c r="C54" s="232" t="s">
        <v>544</v>
      </c>
    </row>
    <row r="55" spans="2:3" ht="29">
      <c r="B55" s="354"/>
      <c r="C55" s="235" t="s">
        <v>545</v>
      </c>
    </row>
    <row r="56" spans="2:3" ht="15.75" customHeight="1">
      <c r="B56" s="87"/>
      <c r="C56" s="85"/>
    </row>
    <row r="57" spans="2:3" ht="15.75" customHeight="1">
      <c r="B57" s="352" t="s">
        <v>546</v>
      </c>
      <c r="C57" s="243" t="s">
        <v>547</v>
      </c>
    </row>
    <row r="58" spans="2:3" ht="15.75" customHeight="1">
      <c r="B58" s="353"/>
      <c r="C58" s="244"/>
    </row>
    <row r="59" spans="2:3" ht="43.5">
      <c r="B59" s="353"/>
      <c r="C59" s="245" t="s">
        <v>611</v>
      </c>
    </row>
    <row r="60" spans="2:3" ht="15.75" customHeight="1">
      <c r="B60" s="353"/>
      <c r="C60" s="244"/>
    </row>
    <row r="61" spans="2:3" ht="148" customHeight="1">
      <c r="B61" s="353"/>
      <c r="C61" s="246"/>
    </row>
    <row r="62" spans="2:3" ht="15.5" customHeight="1">
      <c r="B62" s="353"/>
      <c r="C62" s="244"/>
    </row>
    <row r="63" spans="2:3" ht="15.75" customHeight="1">
      <c r="B63" s="353"/>
      <c r="C63" s="257" t="s">
        <v>859</v>
      </c>
    </row>
    <row r="64" spans="2:3" ht="15.75" customHeight="1">
      <c r="B64" s="353"/>
      <c r="C64" s="244"/>
    </row>
    <row r="65" spans="2:4" ht="389" customHeight="1">
      <c r="B65" s="354"/>
      <c r="C65" s="247"/>
    </row>
    <row r="66" spans="2:4" ht="15.75" customHeight="1">
      <c r="B66" s="87"/>
      <c r="C66" s="85"/>
    </row>
    <row r="67" spans="2:4" ht="85">
      <c r="B67" s="258" t="s">
        <v>861</v>
      </c>
      <c r="C67" s="252" t="s">
        <v>860</v>
      </c>
    </row>
    <row r="68" spans="2:4" ht="15.75" customHeight="1">
      <c r="B68" s="219"/>
      <c r="C68" s="237"/>
    </row>
    <row r="69" spans="2:4" ht="19.5" customHeight="1">
      <c r="B69" s="355" t="s">
        <v>548</v>
      </c>
      <c r="C69" s="356"/>
      <c r="D69" s="81"/>
    </row>
    <row r="70" spans="2:4" ht="19.5" customHeight="1">
      <c r="B70" s="238" t="s">
        <v>560</v>
      </c>
      <c r="C70" s="239" t="s">
        <v>561</v>
      </c>
      <c r="D70" s="83"/>
    </row>
    <row r="71" spans="2:4" ht="19.5" customHeight="1">
      <c r="B71" s="238" t="s">
        <v>604</v>
      </c>
      <c r="C71" s="239" t="s">
        <v>605</v>
      </c>
      <c r="D71" s="83"/>
    </row>
    <row r="72" spans="2:4" ht="19.5" customHeight="1">
      <c r="B72" s="238" t="s">
        <v>551</v>
      </c>
      <c r="C72" s="239" t="s">
        <v>552</v>
      </c>
      <c r="D72" s="83"/>
    </row>
    <row r="73" spans="2:4" ht="19.5" customHeight="1">
      <c r="B73" s="238" t="s">
        <v>564</v>
      </c>
      <c r="C73" s="239" t="s">
        <v>565</v>
      </c>
      <c r="D73" s="83"/>
    </row>
    <row r="74" spans="2:4" ht="19.5" customHeight="1">
      <c r="B74" s="238" t="s">
        <v>566</v>
      </c>
      <c r="C74" s="239" t="s">
        <v>567</v>
      </c>
      <c r="D74" s="83"/>
    </row>
    <row r="75" spans="2:4" ht="19.5" customHeight="1">
      <c r="B75" s="238" t="s">
        <v>562</v>
      </c>
      <c r="C75" s="239" t="s">
        <v>563</v>
      </c>
      <c r="D75" s="83"/>
    </row>
    <row r="76" spans="2:4" ht="19.5" customHeight="1">
      <c r="B76" s="238" t="s">
        <v>585</v>
      </c>
      <c r="C76" s="239" t="s">
        <v>586</v>
      </c>
      <c r="D76" s="83"/>
    </row>
    <row r="77" spans="2:4" ht="19.5" customHeight="1">
      <c r="B77" s="238" t="s">
        <v>580</v>
      </c>
      <c r="C77" s="239" t="s">
        <v>581</v>
      </c>
      <c r="D77" s="83"/>
    </row>
    <row r="78" spans="2:4" ht="19.5" customHeight="1">
      <c r="B78" s="238" t="s">
        <v>593</v>
      </c>
      <c r="C78" s="239" t="s">
        <v>594</v>
      </c>
      <c r="D78" s="83"/>
    </row>
    <row r="79" spans="2:4" ht="19.5" customHeight="1">
      <c r="B79" s="238" t="s">
        <v>595</v>
      </c>
      <c r="C79" s="270" t="s">
        <v>884</v>
      </c>
      <c r="D79" s="83"/>
    </row>
    <row r="80" spans="2:4" ht="19.5" customHeight="1">
      <c r="B80" s="238" t="s">
        <v>553</v>
      </c>
      <c r="C80" s="270" t="s">
        <v>886</v>
      </c>
      <c r="D80" s="83"/>
    </row>
    <row r="81" spans="2:4" ht="19.5" customHeight="1">
      <c r="B81" s="238" t="s">
        <v>0</v>
      </c>
      <c r="C81" s="239" t="s">
        <v>584</v>
      </c>
      <c r="D81" s="83"/>
    </row>
    <row r="82" spans="2:4" ht="19.5" customHeight="1">
      <c r="B82" s="238" t="s">
        <v>591</v>
      </c>
      <c r="C82" s="239" t="s">
        <v>592</v>
      </c>
      <c r="D82" s="83"/>
    </row>
    <row r="83" spans="2:4" ht="19.5" customHeight="1">
      <c r="B83" s="238" t="s">
        <v>556</v>
      </c>
      <c r="C83" s="239" t="s">
        <v>557</v>
      </c>
      <c r="D83" s="83"/>
    </row>
    <row r="84" spans="2:4" ht="19.5" customHeight="1">
      <c r="B84" s="238" t="s">
        <v>558</v>
      </c>
      <c r="C84" s="239" t="s">
        <v>559</v>
      </c>
      <c r="D84" s="83"/>
    </row>
    <row r="85" spans="2:4" ht="19.5" customHeight="1">
      <c r="B85" s="309" t="s">
        <v>1009</v>
      </c>
      <c r="C85" s="270" t="s">
        <v>1010</v>
      </c>
      <c r="D85" s="83"/>
    </row>
    <row r="86" spans="2:4" ht="19.5" customHeight="1">
      <c r="B86" s="238" t="s">
        <v>554</v>
      </c>
      <c r="C86" s="240" t="s">
        <v>555</v>
      </c>
      <c r="D86" s="83"/>
    </row>
    <row r="87" spans="2:4" ht="19.5" customHeight="1">
      <c r="B87" s="238" t="s">
        <v>578</v>
      </c>
      <c r="C87" s="239" t="s">
        <v>579</v>
      </c>
      <c r="D87" s="83"/>
    </row>
    <row r="88" spans="2:4" ht="19.5" customHeight="1">
      <c r="B88" s="238" t="s">
        <v>721</v>
      </c>
      <c r="C88" s="239" t="s">
        <v>573</v>
      </c>
      <c r="D88" s="83"/>
    </row>
    <row r="89" spans="2:4" ht="19.5" customHeight="1">
      <c r="B89" s="238" t="s">
        <v>574</v>
      </c>
      <c r="C89" s="239" t="s">
        <v>575</v>
      </c>
      <c r="D89" s="83"/>
    </row>
    <row r="90" spans="2:4" ht="19.5" customHeight="1">
      <c r="B90" s="238" t="s">
        <v>606</v>
      </c>
      <c r="C90" s="239" t="s">
        <v>607</v>
      </c>
      <c r="D90" s="83"/>
    </row>
    <row r="91" spans="2:4" ht="19.5" customHeight="1">
      <c r="B91" s="238" t="s">
        <v>571</v>
      </c>
      <c r="C91" s="239" t="s">
        <v>572</v>
      </c>
      <c r="D91" s="83"/>
    </row>
    <row r="92" spans="2:4" ht="19.5" customHeight="1">
      <c r="B92" s="238" t="s">
        <v>569</v>
      </c>
      <c r="C92" s="239" t="s">
        <v>570</v>
      </c>
      <c r="D92" s="83"/>
    </row>
    <row r="93" spans="2:4" ht="19.5" customHeight="1">
      <c r="B93" s="238" t="s">
        <v>576</v>
      </c>
      <c r="C93" s="239" t="s">
        <v>577</v>
      </c>
      <c r="D93" s="83"/>
    </row>
    <row r="94" spans="2:4" ht="19.5" customHeight="1">
      <c r="B94" s="238" t="s">
        <v>568</v>
      </c>
      <c r="C94" s="239" t="s">
        <v>498</v>
      </c>
      <c r="D94" s="83"/>
    </row>
    <row r="95" spans="2:4" ht="19.5" customHeight="1">
      <c r="B95" s="238" t="s">
        <v>549</v>
      </c>
      <c r="C95" s="239" t="s">
        <v>550</v>
      </c>
      <c r="D95" s="83"/>
    </row>
    <row r="96" spans="2:4" ht="19.5" customHeight="1">
      <c r="B96" s="238" t="s">
        <v>587</v>
      </c>
      <c r="C96" s="239" t="s">
        <v>588</v>
      </c>
      <c r="D96" s="83"/>
    </row>
    <row r="97" spans="2:4" ht="19.5" customHeight="1">
      <c r="B97" s="238" t="s">
        <v>589</v>
      </c>
      <c r="C97" s="239" t="s">
        <v>590</v>
      </c>
      <c r="D97" s="83"/>
    </row>
    <row r="98" spans="2:4" ht="19.5" customHeight="1">
      <c r="B98" s="238" t="s">
        <v>600</v>
      </c>
      <c r="C98" s="239" t="s">
        <v>601</v>
      </c>
      <c r="D98" s="83"/>
    </row>
    <row r="99" spans="2:4" ht="19.5" customHeight="1">
      <c r="B99" s="238" t="s">
        <v>582</v>
      </c>
      <c r="C99" s="239" t="s">
        <v>583</v>
      </c>
      <c r="D99" s="83"/>
    </row>
    <row r="100" spans="2:4" ht="19.5" customHeight="1">
      <c r="B100" s="238" t="s">
        <v>598</v>
      </c>
      <c r="C100" s="239" t="s">
        <v>599</v>
      </c>
      <c r="D100" s="83"/>
    </row>
    <row r="101" spans="2:4" ht="19.5" customHeight="1">
      <c r="B101" s="238" t="s">
        <v>602</v>
      </c>
      <c r="C101" s="239" t="s">
        <v>603</v>
      </c>
      <c r="D101" s="83"/>
    </row>
    <row r="102" spans="2:4" ht="19.5" customHeight="1" thickBot="1">
      <c r="B102" s="241" t="s">
        <v>596</v>
      </c>
      <c r="C102" s="242" t="s">
        <v>597</v>
      </c>
      <c r="D102" s="83"/>
    </row>
    <row r="103" spans="2:4" ht="15.75" customHeight="1">
      <c r="D103" s="81"/>
    </row>
    <row r="104" spans="2:4" ht="15.75" customHeight="1">
      <c r="D104" s="81"/>
    </row>
    <row r="105" spans="2:4" ht="15.75" customHeight="1">
      <c r="D105" s="81"/>
    </row>
  </sheetData>
  <sheetProtection algorithmName="SHA-512" hashValue="La3l8l1w+P0ES78coderjY+xVac3KR1AQN67tqnh0eegICvmWUJKOiRGTsrqHZ7QnX2uNACGLFKP/QQ124MhIA==" saltValue="5Fuu5V1qv87YEIwLlEqn2A==" spinCount="100000" sheet="1" objects="1" scenarios="1"/>
  <mergeCells count="5">
    <mergeCell ref="B10:B30"/>
    <mergeCell ref="B32:B55"/>
    <mergeCell ref="B57:B65"/>
    <mergeCell ref="B69:C69"/>
    <mergeCell ref="B2:C2"/>
  </mergeCells>
  <hyperlinks>
    <hyperlink ref="B4" location="'What is SERAT'!A7" display="Цель"/>
    <hyperlink ref="B5" location="'What is SERAT'!A33" display="Сферы применения"/>
    <hyperlink ref="B6" location="'What is SERAT'!A58" display="Графические функции"/>
    <hyperlink ref="B7" location="'What is SERAT'!A68" display="Национальные показатели образования и общественного здравоохранения"/>
    <hyperlink ref="B8" location="'What is SERAT'!A70" display="Список сокращений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outlinePr summaryBelow="0" summaryRight="0"/>
  </sheetPr>
  <dimension ref="B1:D168"/>
  <sheetViews>
    <sheetView showRowColHeaders="0" zoomScale="90" zoomScaleNormal="90" workbookViewId="0">
      <selection activeCell="B2" sqref="B2:D2"/>
    </sheetView>
  </sheetViews>
  <sheetFormatPr defaultColWidth="14.453125" defaultRowHeight="15.75" customHeight="1"/>
  <cols>
    <col min="1" max="1" width="3.453125" style="1" customWidth="1"/>
    <col min="2" max="2" width="21.453125" style="1" customWidth="1"/>
    <col min="3" max="3" width="21.81640625" style="5" customWidth="1"/>
    <col min="4" max="4" width="136.08984375" style="1" customWidth="1"/>
    <col min="5" max="16384" width="14.453125" style="1"/>
  </cols>
  <sheetData>
    <row r="1" spans="2:4" ht="12.5" customHeight="1" thickBot="1"/>
    <row r="2" spans="2:4" ht="36" customHeight="1">
      <c r="B2" s="361" t="s">
        <v>1027</v>
      </c>
      <c r="C2" s="362"/>
      <c r="D2" s="363"/>
    </row>
    <row r="3" spans="2:4" ht="30" customHeight="1">
      <c r="B3" s="84" t="s">
        <v>614</v>
      </c>
      <c r="C3" s="57"/>
      <c r="D3" s="96"/>
    </row>
    <row r="4" spans="2:4" ht="30" customHeight="1">
      <c r="B4" s="97" t="s">
        <v>619</v>
      </c>
      <c r="C4" s="58"/>
      <c r="D4" s="96"/>
    </row>
    <row r="5" spans="2:4" ht="30" customHeight="1">
      <c r="B5" s="97" t="s">
        <v>620</v>
      </c>
      <c r="C5" s="58"/>
      <c r="D5" s="96"/>
    </row>
    <row r="6" spans="2:4" ht="30" customHeight="1">
      <c r="B6" s="97" t="s">
        <v>621</v>
      </c>
      <c r="C6" s="58"/>
      <c r="D6" s="96"/>
    </row>
    <row r="7" spans="2:4" ht="30" customHeight="1">
      <c r="B7" s="97" t="s">
        <v>622</v>
      </c>
      <c r="C7" s="58"/>
      <c r="D7" s="96"/>
    </row>
    <row r="8" spans="2:4" ht="30" customHeight="1">
      <c r="B8" s="97" t="s">
        <v>623</v>
      </c>
      <c r="C8" s="58"/>
      <c r="D8" s="96"/>
    </row>
    <row r="9" spans="2:4" ht="30" customHeight="1">
      <c r="B9" s="97" t="s">
        <v>624</v>
      </c>
      <c r="C9" s="58"/>
      <c r="D9" s="96"/>
    </row>
    <row r="10" spans="2:4" ht="30" customHeight="1">
      <c r="B10" s="97" t="s">
        <v>625</v>
      </c>
      <c r="C10" s="58"/>
      <c r="D10" s="96"/>
    </row>
    <row r="11" spans="2:4" ht="30" customHeight="1">
      <c r="B11" s="97" t="s">
        <v>626</v>
      </c>
      <c r="C11" s="58"/>
      <c r="D11" s="96"/>
    </row>
    <row r="12" spans="2:4" ht="30" customHeight="1">
      <c r="B12" s="97" t="s">
        <v>627</v>
      </c>
      <c r="C12" s="58"/>
      <c r="D12" s="96"/>
    </row>
    <row r="13" spans="2:4" ht="30" customHeight="1">
      <c r="B13" s="98"/>
      <c r="C13" s="58"/>
      <c r="D13" s="96"/>
    </row>
    <row r="14" spans="2:4" ht="21" customHeight="1">
      <c r="B14" s="352" t="s">
        <v>461</v>
      </c>
      <c r="C14" s="432" t="s">
        <v>510</v>
      </c>
      <c r="D14" s="433"/>
    </row>
    <row r="15" spans="2:4" ht="49.5" customHeight="1">
      <c r="B15" s="353"/>
      <c r="C15" s="434" t="s">
        <v>667</v>
      </c>
      <c r="D15" s="435"/>
    </row>
    <row r="16" spans="2:4" ht="63.5" customHeight="1">
      <c r="B16" s="353"/>
      <c r="C16" s="420" t="s">
        <v>862</v>
      </c>
      <c r="D16" s="421"/>
    </row>
    <row r="17" spans="2:4" ht="65" customHeight="1">
      <c r="B17" s="354"/>
      <c r="C17" s="422" t="s">
        <v>469</v>
      </c>
      <c r="D17" s="423"/>
    </row>
    <row r="18" spans="2:4" ht="14.5">
      <c r="B18" s="219"/>
      <c r="C18" s="418"/>
      <c r="D18" s="419"/>
    </row>
    <row r="19" spans="2:4" ht="25" customHeight="1">
      <c r="B19" s="429" t="s">
        <v>1034</v>
      </c>
      <c r="C19" s="424" t="s">
        <v>470</v>
      </c>
      <c r="D19" s="425"/>
    </row>
    <row r="20" spans="2:4" ht="15.75" customHeight="1">
      <c r="B20" s="430"/>
      <c r="C20" s="414" t="s">
        <v>471</v>
      </c>
      <c r="D20" s="415"/>
    </row>
    <row r="21" spans="2:4" ht="15.75" customHeight="1">
      <c r="B21" s="430"/>
      <c r="C21" s="412" t="s">
        <v>511</v>
      </c>
      <c r="D21" s="413"/>
    </row>
    <row r="22" spans="2:4" ht="15.75" customHeight="1">
      <c r="B22" s="430"/>
      <c r="C22" s="412" t="s">
        <v>512</v>
      </c>
      <c r="D22" s="413"/>
    </row>
    <row r="23" spans="2:4" ht="30" customHeight="1">
      <c r="B23" s="430"/>
      <c r="C23" s="412" t="s">
        <v>513</v>
      </c>
      <c r="D23" s="413"/>
    </row>
    <row r="24" spans="2:4" ht="15.75" customHeight="1">
      <c r="B24" s="430"/>
      <c r="C24" s="414" t="s">
        <v>472</v>
      </c>
      <c r="D24" s="415"/>
    </row>
    <row r="25" spans="2:4" ht="15.75" customHeight="1">
      <c r="B25" s="430"/>
      <c r="C25" s="412" t="s">
        <v>514</v>
      </c>
      <c r="D25" s="413"/>
    </row>
    <row r="26" spans="2:4" ht="15.75" customHeight="1">
      <c r="B26" s="430"/>
      <c r="C26" s="412" t="s">
        <v>515</v>
      </c>
      <c r="D26" s="413"/>
    </row>
    <row r="27" spans="2:4" ht="15.75" customHeight="1">
      <c r="B27" s="430"/>
      <c r="C27" s="412" t="s">
        <v>516</v>
      </c>
      <c r="D27" s="413"/>
    </row>
    <row r="28" spans="2:4" ht="15.75" customHeight="1">
      <c r="B28" s="430"/>
      <c r="C28" s="412" t="s">
        <v>517</v>
      </c>
      <c r="D28" s="413"/>
    </row>
    <row r="29" spans="2:4" ht="21.5" customHeight="1">
      <c r="B29" s="430"/>
      <c r="C29" s="412" t="s">
        <v>518</v>
      </c>
      <c r="D29" s="413"/>
    </row>
    <row r="30" spans="2:4" ht="15.75" customHeight="1">
      <c r="B30" s="430"/>
      <c r="C30" s="414" t="s">
        <v>473</v>
      </c>
      <c r="D30" s="415"/>
    </row>
    <row r="31" spans="2:4" ht="15.75" customHeight="1">
      <c r="B31" s="430"/>
      <c r="C31" s="412" t="s">
        <v>519</v>
      </c>
      <c r="D31" s="413"/>
    </row>
    <row r="32" spans="2:4" ht="15.75" customHeight="1">
      <c r="B32" s="431"/>
      <c r="C32" s="416" t="s">
        <v>520</v>
      </c>
      <c r="D32" s="417"/>
    </row>
    <row r="33" spans="2:4" ht="15.75" customHeight="1">
      <c r="B33" s="219"/>
      <c r="C33" s="418"/>
      <c r="D33" s="419"/>
    </row>
    <row r="34" spans="2:4" ht="28" customHeight="1">
      <c r="B34" s="385" t="s">
        <v>462</v>
      </c>
      <c r="C34" s="371" t="s">
        <v>474</v>
      </c>
      <c r="D34" s="372"/>
    </row>
    <row r="35" spans="2:4" ht="28" customHeight="1">
      <c r="B35" s="386"/>
      <c r="C35" s="312"/>
      <c r="D35" s="313"/>
    </row>
    <row r="36" spans="2:4" ht="15.75" customHeight="1">
      <c r="B36" s="386"/>
      <c r="C36" s="392"/>
      <c r="D36" s="393"/>
    </row>
    <row r="37" spans="2:4" ht="15.75" customHeight="1">
      <c r="B37" s="386"/>
      <c r="C37" s="314"/>
      <c r="D37" s="315"/>
    </row>
    <row r="38" spans="2:4" ht="31.75" customHeight="1">
      <c r="B38" s="386"/>
      <c r="C38" s="410"/>
      <c r="D38" s="411"/>
    </row>
    <row r="39" spans="2:4" ht="15.75" customHeight="1">
      <c r="B39" s="386"/>
      <c r="C39" s="392"/>
      <c r="D39" s="393"/>
    </row>
    <row r="40" spans="2:4" ht="15.5" customHeight="1">
      <c r="B40" s="386"/>
      <c r="C40" s="388" t="s">
        <v>475</v>
      </c>
      <c r="D40" s="389"/>
    </row>
    <row r="41" spans="2:4" ht="19" customHeight="1">
      <c r="B41" s="386"/>
      <c r="C41" s="220" t="s">
        <v>476</v>
      </c>
      <c r="D41" s="221" t="s">
        <v>477</v>
      </c>
    </row>
    <row r="42" spans="2:4" ht="30" customHeight="1">
      <c r="B42" s="386"/>
      <c r="C42" s="310" t="s">
        <v>1011</v>
      </c>
      <c r="D42" s="222" t="s">
        <v>478</v>
      </c>
    </row>
    <row r="43" spans="2:4" ht="45" customHeight="1">
      <c r="B43" s="386"/>
      <c r="C43" s="310" t="s">
        <v>1012</v>
      </c>
      <c r="D43" s="222" t="s">
        <v>479</v>
      </c>
    </row>
    <row r="44" spans="2:4" ht="30" customHeight="1">
      <c r="B44" s="386"/>
      <c r="C44" s="310" t="s">
        <v>1013</v>
      </c>
      <c r="D44" s="222" t="s">
        <v>480</v>
      </c>
    </row>
    <row r="45" spans="2:4" ht="15" customHeight="1">
      <c r="B45" s="386"/>
      <c r="C45" s="310" t="s">
        <v>1014</v>
      </c>
      <c r="D45" s="222" t="s">
        <v>481</v>
      </c>
    </row>
    <row r="46" spans="2:4" ht="30" customHeight="1">
      <c r="B46" s="386"/>
      <c r="C46" s="427" t="s">
        <v>1035</v>
      </c>
      <c r="D46" s="384" t="s">
        <v>668</v>
      </c>
    </row>
    <row r="47" spans="2:4" ht="30" customHeight="1">
      <c r="B47" s="386"/>
      <c r="C47" s="428"/>
      <c r="D47" s="384"/>
    </row>
    <row r="48" spans="2:4" ht="30" customHeight="1">
      <c r="B48" s="386"/>
      <c r="C48" s="428"/>
      <c r="D48" s="384"/>
    </row>
    <row r="49" spans="2:4" ht="30" customHeight="1">
      <c r="B49" s="386"/>
      <c r="C49" s="428"/>
      <c r="D49" s="384"/>
    </row>
    <row r="50" spans="2:4" ht="30" customHeight="1">
      <c r="B50" s="386"/>
      <c r="C50" s="428"/>
      <c r="D50" s="384"/>
    </row>
    <row r="51" spans="2:4" ht="43.5">
      <c r="B51" s="386"/>
      <c r="C51" s="310" t="s">
        <v>1015</v>
      </c>
      <c r="D51" s="222" t="s">
        <v>482</v>
      </c>
    </row>
    <row r="52" spans="2:4" ht="29">
      <c r="B52" s="386"/>
      <c r="C52" s="310" t="s">
        <v>1016</v>
      </c>
      <c r="D52" s="222" t="s">
        <v>483</v>
      </c>
    </row>
    <row r="53" spans="2:4" ht="43.5">
      <c r="B53" s="386"/>
      <c r="C53" s="310" t="s">
        <v>1017</v>
      </c>
      <c r="D53" s="222" t="s">
        <v>484</v>
      </c>
    </row>
    <row r="54" spans="2:4" ht="29">
      <c r="B54" s="386"/>
      <c r="C54" s="310" t="s">
        <v>1018</v>
      </c>
      <c r="D54" s="222" t="s">
        <v>485</v>
      </c>
    </row>
    <row r="55" spans="2:4" ht="14.5">
      <c r="B55" s="386"/>
      <c r="C55" s="310" t="s">
        <v>1019</v>
      </c>
      <c r="D55" s="222" t="s">
        <v>486</v>
      </c>
    </row>
    <row r="56" spans="2:4" ht="29.5" thickBot="1">
      <c r="B56" s="387"/>
      <c r="C56" s="311" t="s">
        <v>1020</v>
      </c>
      <c r="D56" s="223" t="s">
        <v>487</v>
      </c>
    </row>
    <row r="57" spans="2:4" ht="15.75" customHeight="1">
      <c r="B57" s="224"/>
      <c r="C57" s="225"/>
      <c r="D57" s="226"/>
    </row>
    <row r="58" spans="2:4" ht="34.75" customHeight="1">
      <c r="B58" s="352" t="s">
        <v>488</v>
      </c>
      <c r="C58" s="371" t="s">
        <v>612</v>
      </c>
      <c r="D58" s="372"/>
    </row>
    <row r="59" spans="2:4" ht="15.75" customHeight="1">
      <c r="B59" s="353"/>
      <c r="C59" s="390"/>
      <c r="D59" s="391"/>
    </row>
    <row r="60" spans="2:4" ht="69" customHeight="1">
      <c r="B60" s="353"/>
      <c r="C60" s="410"/>
      <c r="D60" s="411"/>
    </row>
    <row r="61" spans="2:4" ht="15.75" customHeight="1">
      <c r="B61" s="353"/>
      <c r="C61" s="392"/>
      <c r="D61" s="393"/>
    </row>
    <row r="62" spans="2:4" ht="15.75" customHeight="1">
      <c r="B62" s="353"/>
      <c r="C62" s="388" t="s">
        <v>489</v>
      </c>
      <c r="D62" s="389"/>
    </row>
    <row r="63" spans="2:4" ht="15.75" customHeight="1">
      <c r="B63" s="353"/>
      <c r="C63" s="390"/>
      <c r="D63" s="391"/>
    </row>
    <row r="64" spans="2:4" ht="61.25" customHeight="1">
      <c r="B64" s="353"/>
      <c r="C64" s="406"/>
      <c r="D64" s="407"/>
    </row>
    <row r="65" spans="2:4" ht="15.75" customHeight="1">
      <c r="B65" s="353"/>
      <c r="C65" s="390"/>
      <c r="D65" s="391"/>
    </row>
    <row r="66" spans="2:4" ht="21.5" customHeight="1">
      <c r="B66" s="353"/>
      <c r="C66" s="388" t="s">
        <v>490</v>
      </c>
      <c r="D66" s="389"/>
    </row>
    <row r="67" spans="2:4" ht="14.5">
      <c r="B67" s="353"/>
      <c r="C67" s="388" t="s">
        <v>521</v>
      </c>
      <c r="D67" s="389"/>
    </row>
    <row r="68" spans="2:4" ht="15.75" customHeight="1">
      <c r="B68" s="353"/>
      <c r="C68" s="390"/>
      <c r="D68" s="391"/>
    </row>
    <row r="69" spans="2:4" ht="14.5">
      <c r="B69" s="353"/>
      <c r="C69" s="388" t="s">
        <v>491</v>
      </c>
      <c r="D69" s="389"/>
    </row>
    <row r="70" spans="2:4" ht="15.75" customHeight="1">
      <c r="B70" s="353"/>
      <c r="C70" s="390"/>
      <c r="D70" s="391"/>
    </row>
    <row r="71" spans="2:4" ht="124.75" customHeight="1">
      <c r="B71" s="353"/>
      <c r="C71" s="406"/>
      <c r="D71" s="407"/>
    </row>
    <row r="72" spans="2:4" ht="15.75" customHeight="1">
      <c r="B72" s="353"/>
      <c r="C72" s="390"/>
      <c r="D72" s="391"/>
    </row>
    <row r="73" spans="2:4" ht="70.5" customHeight="1">
      <c r="B73" s="353"/>
      <c r="C73" s="388" t="s">
        <v>669</v>
      </c>
      <c r="D73" s="389"/>
    </row>
    <row r="74" spans="2:4" ht="15.75" customHeight="1">
      <c r="B74" s="353"/>
      <c r="C74" s="392"/>
      <c r="D74" s="393"/>
    </row>
    <row r="75" spans="2:4" ht="225" customHeight="1">
      <c r="B75" s="353"/>
      <c r="C75" s="410"/>
      <c r="D75" s="411"/>
    </row>
    <row r="76" spans="2:4" ht="15.75" customHeight="1">
      <c r="B76" s="354"/>
      <c r="C76" s="408"/>
      <c r="D76" s="409"/>
    </row>
    <row r="77" spans="2:4" ht="15.75" customHeight="1">
      <c r="B77" s="224"/>
      <c r="C77" s="225"/>
      <c r="D77" s="226"/>
    </row>
    <row r="78" spans="2:4" ht="34.75" customHeight="1">
      <c r="B78" s="352" t="s">
        <v>463</v>
      </c>
      <c r="C78" s="371" t="s">
        <v>610</v>
      </c>
      <c r="D78" s="372"/>
    </row>
    <row r="79" spans="2:4" ht="14.5">
      <c r="B79" s="353"/>
      <c r="C79" s="394" t="s">
        <v>492</v>
      </c>
      <c r="D79" s="395"/>
    </row>
    <row r="80" spans="2:4" ht="14.5">
      <c r="B80" s="353"/>
      <c r="C80" s="394" t="s">
        <v>493</v>
      </c>
      <c r="D80" s="395"/>
    </row>
    <row r="81" spans="2:4" ht="28" customHeight="1">
      <c r="B81" s="353"/>
      <c r="C81" s="394" t="s">
        <v>522</v>
      </c>
      <c r="D81" s="395"/>
    </row>
    <row r="82" spans="2:4" ht="14.5">
      <c r="B82" s="353"/>
      <c r="C82" s="394" t="s">
        <v>523</v>
      </c>
      <c r="D82" s="395"/>
    </row>
    <row r="83" spans="2:4" ht="15.75" customHeight="1">
      <c r="B83" s="353"/>
      <c r="C83" s="390"/>
      <c r="D83" s="391"/>
    </row>
    <row r="84" spans="2:4" ht="70" customHeight="1">
      <c r="B84" s="353"/>
      <c r="C84" s="406"/>
      <c r="D84" s="407"/>
    </row>
    <row r="85" spans="2:4" ht="27.5" customHeight="1">
      <c r="B85" s="353"/>
      <c r="C85" s="390"/>
      <c r="D85" s="391"/>
    </row>
    <row r="86" spans="2:4" ht="28" customHeight="1">
      <c r="B86" s="354"/>
      <c r="C86" s="377" t="s">
        <v>494</v>
      </c>
      <c r="D86" s="378"/>
    </row>
    <row r="87" spans="2:4" ht="14.5">
      <c r="B87" s="224"/>
      <c r="C87" s="400"/>
      <c r="D87" s="401"/>
    </row>
    <row r="88" spans="2:4" ht="14.5">
      <c r="B88" s="352" t="s">
        <v>464</v>
      </c>
      <c r="C88" s="371" t="s">
        <v>495</v>
      </c>
      <c r="D88" s="372"/>
    </row>
    <row r="89" spans="2:4" ht="15.75" customHeight="1">
      <c r="B89" s="353"/>
      <c r="C89" s="392"/>
      <c r="D89" s="393"/>
    </row>
    <row r="90" spans="2:4" ht="15.75" customHeight="1">
      <c r="B90" s="354"/>
      <c r="C90" s="402" t="s">
        <v>1042</v>
      </c>
      <c r="D90" s="403"/>
    </row>
    <row r="91" spans="2:4" ht="15.75" customHeight="1">
      <c r="B91" s="224"/>
      <c r="C91" s="404"/>
      <c r="D91" s="405"/>
    </row>
    <row r="92" spans="2:4" ht="17.5" customHeight="1">
      <c r="B92" s="352" t="s">
        <v>465</v>
      </c>
      <c r="C92" s="396" t="s">
        <v>496</v>
      </c>
      <c r="D92" s="397"/>
    </row>
    <row r="93" spans="2:4" ht="45" customHeight="1">
      <c r="B93" s="353"/>
      <c r="C93" s="398" t="s">
        <v>497</v>
      </c>
      <c r="D93" s="389"/>
    </row>
    <row r="94" spans="2:4" ht="26" customHeight="1">
      <c r="B94" s="353"/>
      <c r="C94" s="399" t="s">
        <v>1036</v>
      </c>
      <c r="D94" s="395"/>
    </row>
    <row r="95" spans="2:4" ht="15.75" customHeight="1">
      <c r="B95" s="353"/>
      <c r="C95" s="394" t="s">
        <v>498</v>
      </c>
      <c r="D95" s="395"/>
    </row>
    <row r="96" spans="2:4" ht="15.75" customHeight="1">
      <c r="B96" s="353"/>
      <c r="C96" s="394" t="s">
        <v>722</v>
      </c>
      <c r="D96" s="395"/>
    </row>
    <row r="97" spans="2:4" ht="15.75" customHeight="1">
      <c r="B97" s="353"/>
      <c r="C97" s="394" t="s">
        <v>499</v>
      </c>
      <c r="D97" s="395"/>
    </row>
    <row r="98" spans="2:4" ht="15.75" customHeight="1">
      <c r="B98" s="353"/>
      <c r="C98" s="394" t="s">
        <v>500</v>
      </c>
      <c r="D98" s="395"/>
    </row>
    <row r="99" spans="2:4" ht="15.75" customHeight="1">
      <c r="B99" s="353"/>
      <c r="C99" s="394" t="s">
        <v>501</v>
      </c>
      <c r="D99" s="395"/>
    </row>
    <row r="100" spans="2:4" ht="15.75" customHeight="1">
      <c r="B100" s="353"/>
      <c r="C100" s="392"/>
      <c r="D100" s="393"/>
    </row>
    <row r="101" spans="2:4" ht="15.75" customHeight="1">
      <c r="B101" s="353"/>
      <c r="C101" s="379" t="s">
        <v>502</v>
      </c>
      <c r="D101" s="380"/>
    </row>
    <row r="102" spans="2:4" ht="28" customHeight="1">
      <c r="B102" s="353"/>
      <c r="C102" s="388" t="s">
        <v>503</v>
      </c>
      <c r="D102" s="389"/>
    </row>
    <row r="103" spans="2:4" ht="15.75" customHeight="1">
      <c r="B103" s="353"/>
      <c r="C103" s="390"/>
      <c r="D103" s="391"/>
    </row>
    <row r="104" spans="2:4" ht="15.75" customHeight="1">
      <c r="B104" s="353"/>
      <c r="C104" s="379" t="s">
        <v>504</v>
      </c>
      <c r="D104" s="380"/>
    </row>
    <row r="105" spans="2:4" ht="42" customHeight="1">
      <c r="B105" s="353"/>
      <c r="C105" s="388" t="s">
        <v>524</v>
      </c>
      <c r="D105" s="389"/>
    </row>
    <row r="106" spans="2:4" ht="15.75" customHeight="1">
      <c r="B106" s="353"/>
      <c r="C106" s="392"/>
      <c r="D106" s="393"/>
    </row>
    <row r="107" spans="2:4" ht="15.75" customHeight="1">
      <c r="B107" s="353"/>
      <c r="C107" s="379" t="s">
        <v>505</v>
      </c>
      <c r="D107" s="380"/>
    </row>
    <row r="108" spans="2:4" ht="28" customHeight="1">
      <c r="B108" s="353"/>
      <c r="C108" s="388" t="s">
        <v>506</v>
      </c>
      <c r="D108" s="389"/>
    </row>
    <row r="109" spans="2:4" ht="15.75" customHeight="1">
      <c r="B109" s="353"/>
      <c r="C109" s="390"/>
      <c r="D109" s="391"/>
    </row>
    <row r="110" spans="2:4" ht="67" customHeight="1">
      <c r="B110" s="353"/>
      <c r="C110" s="390"/>
      <c r="D110" s="391"/>
    </row>
    <row r="111" spans="2:4" ht="31.5" customHeight="1">
      <c r="B111" s="353"/>
      <c r="C111" s="390"/>
      <c r="D111" s="391"/>
    </row>
    <row r="112" spans="2:4" ht="15.75" customHeight="1">
      <c r="B112" s="353"/>
      <c r="C112" s="379" t="s">
        <v>507</v>
      </c>
      <c r="D112" s="380"/>
    </row>
    <row r="113" spans="2:4" ht="28" customHeight="1">
      <c r="B113" s="354"/>
      <c r="C113" s="377" t="s">
        <v>508</v>
      </c>
      <c r="D113" s="378"/>
    </row>
    <row r="114" spans="2:4" ht="15.75" customHeight="1">
      <c r="B114" s="381"/>
      <c r="C114" s="382"/>
      <c r="D114" s="383"/>
    </row>
    <row r="115" spans="2:4" ht="14.5">
      <c r="B115" s="352" t="s">
        <v>466</v>
      </c>
      <c r="C115" s="371" t="s">
        <v>509</v>
      </c>
      <c r="D115" s="372"/>
    </row>
    <row r="116" spans="2:4" ht="15.75" customHeight="1">
      <c r="B116" s="353"/>
      <c r="C116" s="373" t="s">
        <v>1037</v>
      </c>
      <c r="D116" s="374"/>
    </row>
    <row r="117" spans="2:4" ht="15.75" customHeight="1">
      <c r="B117" s="353"/>
      <c r="C117" s="375" t="s">
        <v>670</v>
      </c>
      <c r="D117" s="376"/>
    </row>
    <row r="118" spans="2:4" ht="15.75" customHeight="1">
      <c r="B118" s="353"/>
      <c r="C118" s="375" t="s">
        <v>671</v>
      </c>
      <c r="D118" s="376"/>
    </row>
    <row r="119" spans="2:4" ht="15.75" customHeight="1">
      <c r="B119" s="353"/>
      <c r="C119" s="373" t="s">
        <v>1041</v>
      </c>
      <c r="D119" s="374"/>
    </row>
    <row r="120" spans="2:4" ht="15.75" customHeight="1">
      <c r="B120" s="354"/>
      <c r="C120" s="367" t="s">
        <v>1040</v>
      </c>
      <c r="D120" s="368"/>
    </row>
    <row r="121" spans="2:4" ht="15.75" customHeight="1">
      <c r="B121" s="219"/>
      <c r="C121" s="227"/>
      <c r="D121" s="226"/>
    </row>
    <row r="122" spans="2:4" ht="28" customHeight="1">
      <c r="B122" s="352" t="s">
        <v>467</v>
      </c>
      <c r="C122" s="369" t="s">
        <v>672</v>
      </c>
      <c r="D122" s="370"/>
    </row>
    <row r="123" spans="2:4" ht="28" customHeight="1">
      <c r="B123" s="353"/>
      <c r="C123" s="364" t="s">
        <v>674</v>
      </c>
      <c r="D123" s="365"/>
    </row>
    <row r="124" spans="2:4" ht="35" customHeight="1">
      <c r="B124" s="353"/>
      <c r="C124" s="364" t="s">
        <v>675</v>
      </c>
      <c r="D124" s="365"/>
    </row>
    <row r="125" spans="2:4" ht="35" customHeight="1">
      <c r="B125" s="353"/>
      <c r="C125" s="366" t="s">
        <v>682</v>
      </c>
      <c r="D125" s="365"/>
    </row>
    <row r="126" spans="2:4" ht="45" customHeight="1">
      <c r="B126" s="353"/>
      <c r="C126" s="364" t="s">
        <v>683</v>
      </c>
      <c r="D126" s="365"/>
    </row>
    <row r="127" spans="2:4" ht="28" customHeight="1">
      <c r="B127" s="353"/>
      <c r="C127" s="364" t="s">
        <v>687</v>
      </c>
      <c r="D127" s="365"/>
    </row>
    <row r="128" spans="2:4" ht="45" customHeight="1">
      <c r="B128" s="353"/>
      <c r="C128" s="364" t="s">
        <v>686</v>
      </c>
      <c r="D128" s="365"/>
    </row>
    <row r="129" spans="2:4" ht="60" customHeight="1">
      <c r="B129" s="353"/>
      <c r="C129" s="366" t="s">
        <v>1021</v>
      </c>
      <c r="D129" s="365"/>
    </row>
    <row r="130" spans="2:4" ht="30" customHeight="1">
      <c r="B130" s="353"/>
      <c r="C130" s="364" t="s">
        <v>685</v>
      </c>
      <c r="D130" s="365"/>
    </row>
    <row r="131" spans="2:4" ht="50" customHeight="1">
      <c r="B131" s="353"/>
      <c r="C131" s="366" t="s">
        <v>688</v>
      </c>
      <c r="D131" s="365"/>
    </row>
    <row r="132" spans="2:4" ht="30" customHeight="1">
      <c r="B132" s="353"/>
      <c r="C132" s="366" t="s">
        <v>703</v>
      </c>
      <c r="D132" s="365"/>
    </row>
    <row r="133" spans="2:4" ht="80" customHeight="1">
      <c r="B133" s="353"/>
      <c r="C133" s="364" t="s">
        <v>684</v>
      </c>
      <c r="D133" s="365"/>
    </row>
    <row r="134" spans="2:4" ht="20" customHeight="1">
      <c r="B134" s="353"/>
      <c r="C134" s="364" t="s">
        <v>690</v>
      </c>
      <c r="D134" s="365"/>
    </row>
    <row r="135" spans="2:4" ht="20" customHeight="1">
      <c r="B135" s="353"/>
      <c r="C135" s="364" t="s">
        <v>693</v>
      </c>
      <c r="D135" s="365"/>
    </row>
    <row r="136" spans="2:4" ht="35" customHeight="1">
      <c r="B136" s="353"/>
      <c r="C136" s="364" t="s">
        <v>691</v>
      </c>
      <c r="D136" s="365"/>
    </row>
    <row r="137" spans="2:4" ht="20" customHeight="1">
      <c r="B137" s="353"/>
      <c r="C137" s="364" t="s">
        <v>692</v>
      </c>
      <c r="D137" s="365"/>
    </row>
    <row r="138" spans="2:4" ht="35" customHeight="1">
      <c r="B138" s="353"/>
      <c r="C138" s="364" t="s">
        <v>680</v>
      </c>
      <c r="D138" s="365"/>
    </row>
    <row r="139" spans="2:4" ht="20" customHeight="1">
      <c r="B139" s="353"/>
      <c r="C139" s="364" t="s">
        <v>695</v>
      </c>
      <c r="D139" s="365"/>
    </row>
    <row r="140" spans="2:4" ht="95" customHeight="1">
      <c r="B140" s="353"/>
      <c r="C140" s="364" t="s">
        <v>697</v>
      </c>
      <c r="D140" s="365"/>
    </row>
    <row r="141" spans="2:4" ht="20" customHeight="1">
      <c r="B141" s="353"/>
      <c r="C141" s="364" t="s">
        <v>696</v>
      </c>
      <c r="D141" s="365"/>
    </row>
    <row r="142" spans="2:4" ht="20" customHeight="1">
      <c r="B142" s="353"/>
      <c r="C142" s="364" t="s">
        <v>679</v>
      </c>
      <c r="D142" s="365"/>
    </row>
    <row r="143" spans="2:4" ht="50" customHeight="1">
      <c r="B143" s="353"/>
      <c r="C143" s="364" t="s">
        <v>698</v>
      </c>
      <c r="D143" s="365"/>
    </row>
    <row r="144" spans="2:4" ht="35" customHeight="1">
      <c r="B144" s="353"/>
      <c r="C144" s="364" t="s">
        <v>699</v>
      </c>
      <c r="D144" s="365"/>
    </row>
    <row r="145" spans="2:4" ht="35" customHeight="1">
      <c r="B145" s="353"/>
      <c r="C145" s="364" t="s">
        <v>715</v>
      </c>
      <c r="D145" s="365"/>
    </row>
    <row r="146" spans="2:4" ht="20" customHeight="1">
      <c r="B146" s="353"/>
      <c r="C146" s="364" t="s">
        <v>714</v>
      </c>
      <c r="D146" s="365"/>
    </row>
    <row r="147" spans="2:4" ht="20" customHeight="1">
      <c r="B147" s="353"/>
      <c r="C147" s="364" t="s">
        <v>713</v>
      </c>
      <c r="D147" s="365"/>
    </row>
    <row r="148" spans="2:4" ht="35" customHeight="1">
      <c r="B148" s="353"/>
      <c r="C148" s="364" t="s">
        <v>700</v>
      </c>
      <c r="D148" s="365"/>
    </row>
    <row r="149" spans="2:4" ht="20" customHeight="1">
      <c r="B149" s="353"/>
      <c r="C149" s="364" t="s">
        <v>673</v>
      </c>
      <c r="D149" s="365"/>
    </row>
    <row r="150" spans="2:4" ht="35" customHeight="1">
      <c r="B150" s="353"/>
      <c r="C150" s="364" t="s">
        <v>704</v>
      </c>
      <c r="D150" s="365"/>
    </row>
    <row r="151" spans="2:4" ht="50" customHeight="1">
      <c r="B151" s="353"/>
      <c r="C151" s="364" t="s">
        <v>694</v>
      </c>
      <c r="D151" s="365"/>
    </row>
    <row r="152" spans="2:4" ht="20" customHeight="1">
      <c r="B152" s="353"/>
      <c r="C152" s="364" t="s">
        <v>677</v>
      </c>
      <c r="D152" s="365"/>
    </row>
    <row r="153" spans="2:4" ht="35" customHeight="1">
      <c r="B153" s="353"/>
      <c r="C153" s="364" t="s">
        <v>681</v>
      </c>
      <c r="D153" s="365"/>
    </row>
    <row r="154" spans="2:4" ht="20" customHeight="1">
      <c r="B154" s="353"/>
      <c r="C154" s="364" t="s">
        <v>676</v>
      </c>
      <c r="D154" s="365"/>
    </row>
    <row r="155" spans="2:4" ht="65" customHeight="1">
      <c r="B155" s="353"/>
      <c r="C155" s="364" t="s">
        <v>701</v>
      </c>
      <c r="D155" s="365"/>
    </row>
    <row r="156" spans="2:4" ht="80" customHeight="1">
      <c r="B156" s="353"/>
      <c r="C156" s="364" t="s">
        <v>702</v>
      </c>
      <c r="D156" s="365"/>
    </row>
    <row r="157" spans="2:4" ht="37" customHeight="1">
      <c r="B157" s="353"/>
      <c r="C157" s="364" t="s">
        <v>706</v>
      </c>
      <c r="D157" s="365"/>
    </row>
    <row r="158" spans="2:4" ht="65" customHeight="1">
      <c r="B158" s="353"/>
      <c r="C158" s="364" t="s">
        <v>705</v>
      </c>
      <c r="D158" s="365"/>
    </row>
    <row r="159" spans="2:4" ht="50" customHeight="1">
      <c r="B159" s="353"/>
      <c r="C159" s="364" t="s">
        <v>689</v>
      </c>
      <c r="D159" s="365"/>
    </row>
    <row r="160" spans="2:4" ht="65" customHeight="1">
      <c r="B160" s="353"/>
      <c r="C160" s="364" t="s">
        <v>707</v>
      </c>
      <c r="D160" s="365"/>
    </row>
    <row r="161" spans="2:4" ht="35" customHeight="1">
      <c r="B161" s="353"/>
      <c r="C161" s="364" t="s">
        <v>708</v>
      </c>
      <c r="D161" s="365"/>
    </row>
    <row r="162" spans="2:4" ht="50" customHeight="1">
      <c r="B162" s="353"/>
      <c r="C162" s="364" t="s">
        <v>709</v>
      </c>
      <c r="D162" s="365"/>
    </row>
    <row r="163" spans="2:4" ht="35" customHeight="1">
      <c r="B163" s="353"/>
      <c r="C163" s="364" t="s">
        <v>710</v>
      </c>
      <c r="D163" s="365"/>
    </row>
    <row r="164" spans="2:4" ht="20" customHeight="1">
      <c r="B164" s="353"/>
      <c r="C164" s="364" t="s">
        <v>711</v>
      </c>
      <c r="D164" s="365"/>
    </row>
    <row r="165" spans="2:4" ht="20" customHeight="1">
      <c r="B165" s="353"/>
      <c r="C165" s="364" t="s">
        <v>712</v>
      </c>
      <c r="D165" s="365"/>
    </row>
    <row r="166" spans="2:4" ht="35" customHeight="1" thickBot="1">
      <c r="B166" s="426"/>
      <c r="C166" s="359" t="s">
        <v>678</v>
      </c>
      <c r="D166" s="360"/>
    </row>
    <row r="167" spans="2:4" ht="15.75" customHeight="1">
      <c r="B167" s="228"/>
      <c r="C167" s="229"/>
      <c r="D167" s="228"/>
    </row>
    <row r="168" spans="2:4" ht="12.5"/>
  </sheetData>
  <sheetProtection algorithmName="SHA-512" hashValue="F0ZkTsyqEjjQFsJpU3giWcjIORBN9WS13kCGBLgzeJq4s3yM6GL/SZ2qc9hqQMji+Aq/L18/XQsJzLTz5AfQzQ==" saltValue="MpBzJeH1MlNeAgBeo5QlTA==" spinCount="100000" sheet="1" objects="1" scenarios="1"/>
  <mergeCells count="144">
    <mergeCell ref="C16:D16"/>
    <mergeCell ref="C17:D17"/>
    <mergeCell ref="C18:D18"/>
    <mergeCell ref="C19:D19"/>
    <mergeCell ref="C20:D20"/>
    <mergeCell ref="B122:B166"/>
    <mergeCell ref="C46:C50"/>
    <mergeCell ref="B14:B17"/>
    <mergeCell ref="B19:B32"/>
    <mergeCell ref="B58:B76"/>
    <mergeCell ref="B78:B86"/>
    <mergeCell ref="B88:B90"/>
    <mergeCell ref="B92:B113"/>
    <mergeCell ref="B115:B120"/>
    <mergeCell ref="C58:D58"/>
    <mergeCell ref="C14:D14"/>
    <mergeCell ref="C40:D40"/>
    <mergeCell ref="C15:D15"/>
    <mergeCell ref="C26:D26"/>
    <mergeCell ref="C27:D27"/>
    <mergeCell ref="C28:D28"/>
    <mergeCell ref="C29:D29"/>
    <mergeCell ref="C30:D30"/>
    <mergeCell ref="C21:D21"/>
    <mergeCell ref="C63:D63"/>
    <mergeCell ref="C61:D61"/>
    <mergeCell ref="C62:D62"/>
    <mergeCell ref="C64:D64"/>
    <mergeCell ref="C65:D65"/>
    <mergeCell ref="C66:D66"/>
    <mergeCell ref="C22:D22"/>
    <mergeCell ref="C23:D23"/>
    <mergeCell ref="C24:D24"/>
    <mergeCell ref="C25:D25"/>
    <mergeCell ref="C38:D38"/>
    <mergeCell ref="C39:D39"/>
    <mergeCell ref="C59:D59"/>
    <mergeCell ref="C60:D60"/>
    <mergeCell ref="C31:D31"/>
    <mergeCell ref="C32:D32"/>
    <mergeCell ref="C33:D33"/>
    <mergeCell ref="C34:D34"/>
    <mergeCell ref="C36:D36"/>
    <mergeCell ref="C71:D71"/>
    <mergeCell ref="C73:D73"/>
    <mergeCell ref="C72:D72"/>
    <mergeCell ref="C75:D75"/>
    <mergeCell ref="C74:D74"/>
    <mergeCell ref="C67:D67"/>
    <mergeCell ref="C68:D68"/>
    <mergeCell ref="C69:D69"/>
    <mergeCell ref="C70:D70"/>
    <mergeCell ref="C82:D82"/>
    <mergeCell ref="C84:D84"/>
    <mergeCell ref="C83:D83"/>
    <mergeCell ref="C85:D85"/>
    <mergeCell ref="C86:D86"/>
    <mergeCell ref="C76:D76"/>
    <mergeCell ref="C78:D78"/>
    <mergeCell ref="C79:D79"/>
    <mergeCell ref="C80:D80"/>
    <mergeCell ref="C81:D81"/>
    <mergeCell ref="C101:D101"/>
    <mergeCell ref="C92:D92"/>
    <mergeCell ref="C93:D93"/>
    <mergeCell ref="C94:D94"/>
    <mergeCell ref="C95:D95"/>
    <mergeCell ref="C96:D96"/>
    <mergeCell ref="C87:D87"/>
    <mergeCell ref="C88:D88"/>
    <mergeCell ref="C89:D89"/>
    <mergeCell ref="C90:D90"/>
    <mergeCell ref="C91:D91"/>
    <mergeCell ref="C115:D115"/>
    <mergeCell ref="C116:D116"/>
    <mergeCell ref="C117:D117"/>
    <mergeCell ref="C118:D118"/>
    <mergeCell ref="C119:D119"/>
    <mergeCell ref="C113:D113"/>
    <mergeCell ref="C112:D112"/>
    <mergeCell ref="B114:D114"/>
    <mergeCell ref="D46:D50"/>
    <mergeCell ref="B34:B56"/>
    <mergeCell ref="C107:D107"/>
    <mergeCell ref="C108:D108"/>
    <mergeCell ref="C110:D110"/>
    <mergeCell ref="C109:D109"/>
    <mergeCell ref="C111:D111"/>
    <mergeCell ref="C102:D102"/>
    <mergeCell ref="C103:D103"/>
    <mergeCell ref="C104:D104"/>
    <mergeCell ref="C105:D105"/>
    <mergeCell ref="C106:D106"/>
    <mergeCell ref="C97:D97"/>
    <mergeCell ref="C98:D98"/>
    <mergeCell ref="C99:D99"/>
    <mergeCell ref="C100:D100"/>
    <mergeCell ref="C126:D126"/>
    <mergeCell ref="C127:D127"/>
    <mergeCell ref="C128:D128"/>
    <mergeCell ref="C129:D129"/>
    <mergeCell ref="C130:D130"/>
    <mergeCell ref="C120:D120"/>
    <mergeCell ref="C122:D122"/>
    <mergeCell ref="C123:D123"/>
    <mergeCell ref="C124:D124"/>
    <mergeCell ref="C125:D125"/>
    <mergeCell ref="C143:D143"/>
    <mergeCell ref="C144:D144"/>
    <mergeCell ref="C145:D145"/>
    <mergeCell ref="C137:D137"/>
    <mergeCell ref="C136:D136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66:D166"/>
    <mergeCell ref="B2:D2"/>
    <mergeCell ref="C161:D161"/>
    <mergeCell ref="C162:D162"/>
    <mergeCell ref="C163:D163"/>
    <mergeCell ref="C164:D164"/>
    <mergeCell ref="C165:D16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46:D146"/>
    <mergeCell ref="C147:D147"/>
    <mergeCell ref="C148:D148"/>
    <mergeCell ref="C149:D149"/>
    <mergeCell ref="C150:D150"/>
    <mergeCell ref="C141:D141"/>
    <mergeCell ref="C142:D142"/>
  </mergeCells>
  <hyperlinks>
    <hyperlink ref="C118" r:id="rId1"/>
    <hyperlink ref="C117" r:id="rId2"/>
    <hyperlink ref="B4" location="'How to use SERAT'!A14" display="Кто должен пользоваться SERAT?"/>
    <hyperlink ref="B5" location="'How to use SERAT'!A19" display="Рекомендуемые шаги по использованию SERAT"/>
    <hyperlink ref="B6" location="'How to use SERAT'!A34" display="Обзор разделов сбора данных"/>
    <hyperlink ref="B7" location="'How to use SERAT'!A56" display="Как заполнять разделы"/>
    <hyperlink ref="B8" location="'How to use SERAT'!A76" display="Обзор результатов"/>
    <hyperlink ref="B9" location="'How to use SERAT'!A85" display="Составление отчета"/>
    <hyperlink ref="B10" location="'How to use SERAT'!A90" display="Советы"/>
    <hyperlink ref="B11" location="'How to use SERAT'!A113" display="Рекомендуемые источники"/>
    <hyperlink ref="B12" location="'How to use SERAT'!A120" display="Глоссарий"/>
    <hyperlink ref="C90" r:id="rId3"/>
    <hyperlink ref="C116" r:id="rId4"/>
    <hyperlink ref="C116:D116" r:id="rId5" display="Международное техническое руководство по сексуальному образованию, 2018 г."/>
    <hyperlink ref="C120" r:id="rId6" display="WHO Europe and BZgA Standards for Sexuality Education in Europe: A framework for policy makers, educational and health authorities and specialists, 2010"/>
    <hyperlink ref="C120:D120" r:id="rId7" display="Европейское региональное бюро ВОЗ и ФЦПСЗ Стандарты сексуального образования в Европе. Руководство для внедрения. 2010"/>
    <hyperlink ref="C119" r:id="rId8" display="WHO recommendations on adolescent sexual and reproductive health and rights, 2018 (Chapter 2)"/>
    <hyperlink ref="C119:D119" r:id="rId9" display="Рекомендации ВОЗ по сексуальному и репродуктивному здоровью и правам подростков. 2018 (Глава 2)"/>
  </hyperlinks>
  <pageMargins left="0.7" right="0.7" top="0.75" bottom="0.75" header="0.3" footer="0.3"/>
  <pageSetup orientation="portrait"/>
  <drawing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outlinePr summaryBelow="0" summaryRight="0"/>
  </sheetPr>
  <dimension ref="A1:Z1001"/>
  <sheetViews>
    <sheetView showRowColHeaders="0" zoomScale="90" zoomScaleNormal="90" workbookViewId="0">
      <selection activeCell="B10" sqref="B10"/>
    </sheetView>
  </sheetViews>
  <sheetFormatPr defaultColWidth="14.453125" defaultRowHeight="15.75" customHeight="1"/>
  <cols>
    <col min="1" max="1" width="8.453125" style="6" customWidth="1"/>
    <col min="2" max="2" width="48.453125" style="6" customWidth="1"/>
    <col min="3" max="3" width="46.453125" style="6" customWidth="1"/>
    <col min="4" max="4" width="14.453125" style="6"/>
    <col min="5" max="5" width="35.81640625" style="6" customWidth="1"/>
    <col min="6" max="16384" width="14.453125" style="6"/>
  </cols>
  <sheetData>
    <row r="1" spans="1:26" ht="15.75" customHeight="1" thickBot="1">
      <c r="A1" s="100"/>
      <c r="B1" s="39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28.5">
      <c r="A2" s="38"/>
      <c r="B2" s="438" t="s">
        <v>1026</v>
      </c>
      <c r="C2" s="439"/>
      <c r="D2" s="439"/>
      <c r="E2" s="440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4.5">
      <c r="A3" s="38"/>
      <c r="B3" s="441" t="s">
        <v>1</v>
      </c>
      <c r="C3" s="442"/>
      <c r="D3" s="442"/>
      <c r="E3" s="443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20" customHeight="1">
      <c r="A4" s="38"/>
      <c r="B4" s="214" t="s">
        <v>2</v>
      </c>
      <c r="C4" s="444"/>
      <c r="D4" s="445"/>
      <c r="E4" s="446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37" customHeight="1">
      <c r="A5" s="38"/>
      <c r="B5" s="215" t="s">
        <v>628</v>
      </c>
      <c r="C5" s="216" t="s">
        <v>665</v>
      </c>
      <c r="D5" s="453" t="s">
        <v>629</v>
      </c>
      <c r="E5" s="454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36.5" customHeight="1">
      <c r="A6" s="38"/>
      <c r="B6" s="215" t="s">
        <v>7</v>
      </c>
      <c r="C6" s="447"/>
      <c r="D6" s="448"/>
      <c r="E6" s="449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35" customHeight="1">
      <c r="A7" s="38"/>
      <c r="B7" s="215" t="s">
        <v>8</v>
      </c>
      <c r="C7" s="447"/>
      <c r="D7" s="448"/>
      <c r="E7" s="449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65.5" customHeight="1" thickBot="1">
      <c r="A8" s="38"/>
      <c r="B8" s="217" t="s">
        <v>12</v>
      </c>
      <c r="C8" s="450"/>
      <c r="D8" s="451"/>
      <c r="E8" s="452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5.75" customHeight="1" thickBot="1">
      <c r="A9" s="38"/>
      <c r="B9" s="55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75" customHeight="1" thickBot="1">
      <c r="A10" s="38"/>
      <c r="B10" s="218" t="s">
        <v>468</v>
      </c>
      <c r="C10" s="436" t="s">
        <v>666</v>
      </c>
      <c r="D10" s="436"/>
      <c r="E10" s="437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5.75" customHeight="1">
      <c r="A11" s="38"/>
      <c r="B11" s="39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5.75" customHeigh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5.75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5.75" customHeigh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5.75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5.75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5.75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5.75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5.75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5.75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5.75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5.75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5.75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5.75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5.75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5.75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5.75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2.5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2.5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2.5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2.5">
      <c r="A31" s="38"/>
      <c r="B31" s="39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2.5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2.5">
      <c r="A33" s="38"/>
      <c r="B33" s="39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2.5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12.5">
      <c r="A35" s="38"/>
      <c r="B35" s="39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2.5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2.5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2.5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2.5">
      <c r="A39" s="38"/>
      <c r="B39" s="39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2.5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2.5">
      <c r="A41" s="38"/>
      <c r="B41" s="39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2.5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2.5">
      <c r="A43" s="38"/>
      <c r="B43" s="39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2.5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2.5">
      <c r="A45" s="38"/>
      <c r="B45" s="39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2.5">
      <c r="A46" s="38"/>
      <c r="B46" s="39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2.5">
      <c r="A47" s="38"/>
      <c r="B47" s="39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2.5">
      <c r="A48" s="38"/>
      <c r="B48" s="39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2.5">
      <c r="A49" s="38"/>
      <c r="B49" s="39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2.5">
      <c r="A50" s="38"/>
      <c r="B50" s="39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2.5">
      <c r="A51" s="38"/>
      <c r="B51" s="39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2.5">
      <c r="A52" s="38"/>
      <c r="B52" s="39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2.5">
      <c r="A53" s="38"/>
      <c r="B53" s="39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2.5">
      <c r="A54" s="38"/>
      <c r="B54" s="39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2.5">
      <c r="A55" s="38"/>
      <c r="B55" s="39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2.5">
      <c r="A56" s="38"/>
      <c r="B56" s="39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2.5">
      <c r="A57" s="38"/>
      <c r="B57" s="39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2.5">
      <c r="A58" s="38"/>
      <c r="B58" s="39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2.5">
      <c r="A59" s="38"/>
      <c r="B59" s="39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2.5">
      <c r="A60" s="38"/>
      <c r="B60" s="39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2.5">
      <c r="A61" s="38"/>
      <c r="B61" s="39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2.5">
      <c r="A62" s="38"/>
      <c r="B62" s="39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2.5">
      <c r="A63" s="38"/>
      <c r="B63" s="39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2.5">
      <c r="A64" s="38"/>
      <c r="B64" s="39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2.5">
      <c r="A65" s="38"/>
      <c r="B65" s="39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2.5">
      <c r="A66" s="38"/>
      <c r="B66" s="39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2.5">
      <c r="A67" s="38"/>
      <c r="B67" s="39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2.5">
      <c r="A68" s="38"/>
      <c r="B68" s="39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2.5">
      <c r="A69" s="38"/>
      <c r="B69" s="39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2.5">
      <c r="A70" s="38"/>
      <c r="B70" s="39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2.5">
      <c r="A71" s="38"/>
      <c r="B71" s="39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2.5">
      <c r="A72" s="38"/>
      <c r="B72" s="39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2.5">
      <c r="A73" s="38"/>
      <c r="B73" s="39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2.5">
      <c r="A74" s="38"/>
      <c r="B74" s="39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2.5">
      <c r="A75" s="38"/>
      <c r="B75" s="3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2.5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2.5">
      <c r="A77" s="38"/>
      <c r="B77" s="3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2.5">
      <c r="A78" s="38"/>
      <c r="B78" s="3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2.5">
      <c r="A79" s="38"/>
      <c r="B79" s="3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2.5">
      <c r="A80" s="38"/>
      <c r="B80" s="39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2.5">
      <c r="A81" s="38"/>
      <c r="B81" s="39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2.5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2.5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2.5">
      <c r="A84" s="38"/>
      <c r="B84" s="39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2.5">
      <c r="A85" s="38"/>
      <c r="B85" s="39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2.5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2.5">
      <c r="A87" s="38"/>
      <c r="B87" s="39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2.5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2.5">
      <c r="A89" s="38"/>
      <c r="B89" s="39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2.5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2.5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2.5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2.5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2.5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2.5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2.5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2.5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2.5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2.5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2.5">
      <c r="A100" s="38"/>
      <c r="B100" s="39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2.5">
      <c r="A101" s="38"/>
      <c r="B101" s="39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2.5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2.5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2.5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2.5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2.5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2.5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2.5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2.5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2.5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2.5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2.5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2.5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2.5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2.5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2.5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2.5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2.5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2.5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2.5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2.5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2.5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2.5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2.5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2.5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2.5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2.5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2.5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2.5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2.5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2.5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2.5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2.5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2.5">
      <c r="A134" s="38"/>
      <c r="B134" s="39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2.5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2.5">
      <c r="A136" s="38"/>
      <c r="B136" s="39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2.5">
      <c r="A137" s="38"/>
      <c r="B137" s="39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2.5">
      <c r="A138" s="38"/>
      <c r="B138" s="39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2.5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2.5">
      <c r="A140" s="38"/>
      <c r="B140" s="39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2.5">
      <c r="A141" s="38"/>
      <c r="B141" s="39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2.5">
      <c r="A142" s="38"/>
      <c r="B142" s="39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2.5">
      <c r="A143" s="38"/>
      <c r="B143" s="39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2.5">
      <c r="A144" s="38"/>
      <c r="B144" s="39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2.5">
      <c r="A145" s="38"/>
      <c r="B145" s="39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2.5">
      <c r="A146" s="38"/>
      <c r="B146" s="39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2.5">
      <c r="A147" s="38"/>
      <c r="B147" s="39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2.5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2.5">
      <c r="A149" s="38"/>
      <c r="B149" s="39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2.5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2.5">
      <c r="A151" s="38"/>
      <c r="B151" s="39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2.5">
      <c r="A152" s="38"/>
      <c r="B152" s="39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2.5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2.5">
      <c r="A154" s="38"/>
      <c r="B154" s="39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2.5">
      <c r="A155" s="38"/>
      <c r="B155" s="39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2.5">
      <c r="A156" s="38"/>
      <c r="B156" s="39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2.5">
      <c r="A157" s="38"/>
      <c r="B157" s="39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2.5">
      <c r="A158" s="38"/>
      <c r="B158" s="39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2.5">
      <c r="A159" s="38"/>
      <c r="B159" s="39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2.5">
      <c r="A160" s="38"/>
      <c r="B160" s="39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2.5">
      <c r="A161" s="38"/>
      <c r="B161" s="39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2.5">
      <c r="A162" s="38"/>
      <c r="B162" s="39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2.5">
      <c r="A163" s="38"/>
      <c r="B163" s="39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2.5">
      <c r="A164" s="38"/>
      <c r="B164" s="39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2.5">
      <c r="A165" s="38"/>
      <c r="B165" s="39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2.5">
      <c r="A166" s="38"/>
      <c r="B166" s="39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2.5">
      <c r="A167" s="38"/>
      <c r="B167" s="39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2.5">
      <c r="A168" s="38"/>
      <c r="B168" s="39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2.5">
      <c r="A169" s="38"/>
      <c r="B169" s="39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2.5">
      <c r="A170" s="38"/>
      <c r="B170" s="39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2.5">
      <c r="A171" s="38"/>
      <c r="B171" s="39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2.5">
      <c r="A172" s="38"/>
      <c r="B172" s="39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2.5">
      <c r="A173" s="38"/>
      <c r="B173" s="39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2.5">
      <c r="A174" s="38"/>
      <c r="B174" s="39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2.5">
      <c r="A175" s="38"/>
      <c r="B175" s="39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2.5">
      <c r="A176" s="38"/>
      <c r="B176" s="39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2.5">
      <c r="A177" s="38"/>
      <c r="B177" s="39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2.5">
      <c r="A178" s="38"/>
      <c r="B178" s="39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2.5">
      <c r="A179" s="38"/>
      <c r="B179" s="39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2.5">
      <c r="A180" s="38"/>
      <c r="B180" s="39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2.5">
      <c r="A181" s="38"/>
      <c r="B181" s="39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2.5">
      <c r="A182" s="38"/>
      <c r="B182" s="39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2.5">
      <c r="A183" s="38"/>
      <c r="B183" s="39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2.5">
      <c r="A184" s="38"/>
      <c r="B184" s="39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2.5">
      <c r="A185" s="38"/>
      <c r="B185" s="39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2.5">
      <c r="A186" s="38"/>
      <c r="B186" s="39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2.5">
      <c r="A187" s="38"/>
      <c r="B187" s="39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2.5">
      <c r="A188" s="38"/>
      <c r="B188" s="39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2.5">
      <c r="A189" s="38"/>
      <c r="B189" s="39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2.5">
      <c r="A190" s="38"/>
      <c r="B190" s="39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2.5">
      <c r="A191" s="38"/>
      <c r="B191" s="39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2.5">
      <c r="A192" s="38"/>
      <c r="B192" s="39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2.5">
      <c r="A193" s="38"/>
      <c r="B193" s="39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2.5">
      <c r="A194" s="38"/>
      <c r="B194" s="39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2.5">
      <c r="A195" s="38"/>
      <c r="B195" s="39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2.5">
      <c r="A196" s="38"/>
      <c r="B196" s="39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2.5">
      <c r="A197" s="38"/>
      <c r="B197" s="39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2.5">
      <c r="A198" s="38"/>
      <c r="B198" s="39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2.5">
      <c r="A199" s="38"/>
      <c r="B199" s="39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2.5">
      <c r="A200" s="38"/>
      <c r="B200" s="39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2.5">
      <c r="A201" s="38"/>
      <c r="B201" s="39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2.5">
      <c r="A202" s="38"/>
      <c r="B202" s="39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2.5">
      <c r="A203" s="38"/>
      <c r="B203" s="39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2.5">
      <c r="A204" s="38"/>
      <c r="B204" s="39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2.5">
      <c r="A205" s="38"/>
      <c r="B205" s="39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2.5">
      <c r="A206" s="38"/>
      <c r="B206" s="39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2.5">
      <c r="A207" s="38"/>
      <c r="B207" s="39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2.5">
      <c r="A208" s="38"/>
      <c r="B208" s="39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2.5">
      <c r="A209" s="38"/>
      <c r="B209" s="39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2.5">
      <c r="A210" s="38"/>
      <c r="B210" s="39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2.5">
      <c r="A211" s="38"/>
      <c r="B211" s="39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2.5">
      <c r="A212" s="38"/>
      <c r="B212" s="39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2.5">
      <c r="A213" s="38"/>
      <c r="B213" s="39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2.5">
      <c r="A214" s="38"/>
      <c r="B214" s="39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2.5">
      <c r="A215" s="38"/>
      <c r="B215" s="39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2.5">
      <c r="A216" s="38"/>
      <c r="B216" s="39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2.5">
      <c r="A217" s="38"/>
      <c r="B217" s="39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2.5">
      <c r="A218" s="38"/>
      <c r="B218" s="39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2.5">
      <c r="A219" s="38"/>
      <c r="B219" s="39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2.5">
      <c r="A220" s="38"/>
      <c r="B220" s="39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2.5">
      <c r="A221" s="38"/>
      <c r="B221" s="39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2.5">
      <c r="A222" s="38"/>
      <c r="B222" s="39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2.5">
      <c r="A223" s="38"/>
      <c r="B223" s="39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2.5">
      <c r="A224" s="38"/>
      <c r="B224" s="39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2.5">
      <c r="A225" s="38"/>
      <c r="B225" s="39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2.5">
      <c r="A226" s="38"/>
      <c r="B226" s="39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2.5">
      <c r="A227" s="38"/>
      <c r="B227" s="39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2.5">
      <c r="A228" s="38"/>
      <c r="B228" s="39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2.5">
      <c r="A229" s="38"/>
      <c r="B229" s="39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2.5">
      <c r="A230" s="38"/>
      <c r="B230" s="39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2.5">
      <c r="A231" s="38"/>
      <c r="B231" s="39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2.5">
      <c r="A232" s="38"/>
      <c r="B232" s="39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2.5">
      <c r="A233" s="38"/>
      <c r="B233" s="39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2.5">
      <c r="A234" s="38"/>
      <c r="B234" s="39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2.5">
      <c r="A235" s="38"/>
      <c r="B235" s="39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2.5">
      <c r="A236" s="38"/>
      <c r="B236" s="39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2.5">
      <c r="A237" s="38"/>
      <c r="B237" s="39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2.5">
      <c r="A238" s="38"/>
      <c r="B238" s="39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2.5">
      <c r="A239" s="38"/>
      <c r="B239" s="39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2.5">
      <c r="A240" s="38"/>
      <c r="B240" s="39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2.5">
      <c r="A241" s="38"/>
      <c r="B241" s="39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2.5">
      <c r="A242" s="38"/>
      <c r="B242" s="39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2.5">
      <c r="A243" s="38"/>
      <c r="B243" s="39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2.5">
      <c r="A244" s="38"/>
      <c r="B244" s="39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2.5">
      <c r="A245" s="38"/>
      <c r="B245" s="39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2.5">
      <c r="A246" s="38"/>
      <c r="B246" s="39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2.5">
      <c r="A247" s="38"/>
      <c r="B247" s="39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2.5">
      <c r="A248" s="38"/>
      <c r="B248" s="39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2.5">
      <c r="A249" s="38"/>
      <c r="B249" s="39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2.5">
      <c r="A250" s="38"/>
      <c r="B250" s="39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2.5">
      <c r="A251" s="38"/>
      <c r="B251" s="39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2.5">
      <c r="A252" s="38"/>
      <c r="B252" s="39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2.5">
      <c r="A253" s="38"/>
      <c r="B253" s="39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2.5">
      <c r="A254" s="38"/>
      <c r="B254" s="39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2.5">
      <c r="A255" s="38"/>
      <c r="B255" s="39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2.5">
      <c r="A256" s="38"/>
      <c r="B256" s="39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2.5">
      <c r="A257" s="38"/>
      <c r="B257" s="39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2.5">
      <c r="A258" s="38"/>
      <c r="B258" s="39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2.5">
      <c r="A259" s="38"/>
      <c r="B259" s="39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2.5">
      <c r="A260" s="38"/>
      <c r="B260" s="39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2.5">
      <c r="A261" s="38"/>
      <c r="B261" s="39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2.5">
      <c r="A262" s="38"/>
      <c r="B262" s="39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2.5">
      <c r="A263" s="38"/>
      <c r="B263" s="39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2.5">
      <c r="A264" s="38"/>
      <c r="B264" s="39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2.5">
      <c r="A265" s="38"/>
      <c r="B265" s="39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2.5">
      <c r="A266" s="38"/>
      <c r="B266" s="39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2.5">
      <c r="A267" s="38"/>
      <c r="B267" s="39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2.5">
      <c r="A268" s="38"/>
      <c r="B268" s="39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2.5">
      <c r="A269" s="38"/>
      <c r="B269" s="39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2.5">
      <c r="A270" s="38"/>
      <c r="B270" s="39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2.5">
      <c r="A271" s="38"/>
      <c r="B271" s="39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2.5">
      <c r="A272" s="38"/>
      <c r="B272" s="39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2.5">
      <c r="A273" s="38"/>
      <c r="B273" s="39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2.5">
      <c r="A274" s="38"/>
      <c r="B274" s="39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2.5">
      <c r="A275" s="38"/>
      <c r="B275" s="39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2.5">
      <c r="A276" s="38"/>
      <c r="B276" s="39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2.5">
      <c r="A277" s="38"/>
      <c r="B277" s="39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2.5">
      <c r="A278" s="38"/>
      <c r="B278" s="39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2.5">
      <c r="A279" s="38"/>
      <c r="B279" s="39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2.5">
      <c r="A280" s="38"/>
      <c r="B280" s="39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2.5">
      <c r="A281" s="38"/>
      <c r="B281" s="39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2.5">
      <c r="A282" s="38"/>
      <c r="B282" s="39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2.5">
      <c r="A283" s="38"/>
      <c r="B283" s="39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2.5">
      <c r="A284" s="38"/>
      <c r="B284" s="39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2.5">
      <c r="A285" s="38"/>
      <c r="B285" s="39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2.5">
      <c r="A286" s="38"/>
      <c r="B286" s="39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2.5">
      <c r="A287" s="38"/>
      <c r="B287" s="39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2.5">
      <c r="A288" s="38"/>
      <c r="B288" s="39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2.5">
      <c r="A289" s="38"/>
      <c r="B289" s="39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2.5">
      <c r="A290" s="38"/>
      <c r="B290" s="39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2.5">
      <c r="A291" s="38"/>
      <c r="B291" s="39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2.5">
      <c r="A292" s="38"/>
      <c r="B292" s="39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2.5">
      <c r="A293" s="38"/>
      <c r="B293" s="39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2.5">
      <c r="A294" s="38"/>
      <c r="B294" s="39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2.5">
      <c r="A295" s="38"/>
      <c r="B295" s="39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2.5">
      <c r="A296" s="38"/>
      <c r="B296" s="39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2.5">
      <c r="A297" s="38"/>
      <c r="B297" s="39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2.5">
      <c r="A298" s="38"/>
      <c r="B298" s="39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2.5">
      <c r="A299" s="38"/>
      <c r="B299" s="39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2.5">
      <c r="A300" s="38"/>
      <c r="B300" s="39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2.5">
      <c r="A301" s="38"/>
      <c r="B301" s="39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2.5">
      <c r="A302" s="38"/>
      <c r="B302" s="39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2.5">
      <c r="A303" s="38"/>
      <c r="B303" s="39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2.5">
      <c r="A304" s="38"/>
      <c r="B304" s="39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2.5">
      <c r="A305" s="38"/>
      <c r="B305" s="39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2.5">
      <c r="A306" s="38"/>
      <c r="B306" s="39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2.5">
      <c r="A307" s="38"/>
      <c r="B307" s="39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2.5">
      <c r="A308" s="38"/>
      <c r="B308" s="39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2.5">
      <c r="A309" s="38"/>
      <c r="B309" s="39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2.5">
      <c r="A310" s="38"/>
      <c r="B310" s="39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2.5">
      <c r="A311" s="38"/>
      <c r="B311" s="39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2.5">
      <c r="A312" s="38"/>
      <c r="B312" s="39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2.5">
      <c r="A313" s="38"/>
      <c r="B313" s="39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2.5">
      <c r="A314" s="38"/>
      <c r="B314" s="39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2.5">
      <c r="A315" s="38"/>
      <c r="B315" s="39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2.5">
      <c r="A316" s="38"/>
      <c r="B316" s="39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2.5">
      <c r="A317" s="38"/>
      <c r="B317" s="39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2.5">
      <c r="A318" s="38"/>
      <c r="B318" s="39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2.5">
      <c r="A319" s="38"/>
      <c r="B319" s="39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2.5">
      <c r="A320" s="38"/>
      <c r="B320" s="39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2.5">
      <c r="A321" s="38"/>
      <c r="B321" s="39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2.5">
      <c r="A322" s="38"/>
      <c r="B322" s="39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2.5">
      <c r="A323" s="38"/>
      <c r="B323" s="39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2.5">
      <c r="A324" s="38"/>
      <c r="B324" s="39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2.5">
      <c r="A325" s="38"/>
      <c r="B325" s="39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2.5">
      <c r="A326" s="38"/>
      <c r="B326" s="39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2.5">
      <c r="A327" s="38"/>
      <c r="B327" s="39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2.5">
      <c r="A328" s="38"/>
      <c r="B328" s="39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2.5">
      <c r="A329" s="38"/>
      <c r="B329" s="39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2.5">
      <c r="A330" s="38"/>
      <c r="B330" s="39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2.5">
      <c r="A331" s="38"/>
      <c r="B331" s="39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2.5">
      <c r="A332" s="38"/>
      <c r="B332" s="39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2.5">
      <c r="A333" s="38"/>
      <c r="B333" s="39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2.5">
      <c r="A334" s="38"/>
      <c r="B334" s="39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2.5">
      <c r="A335" s="38"/>
      <c r="B335" s="39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2.5">
      <c r="A336" s="38"/>
      <c r="B336" s="39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2.5">
      <c r="A337" s="38"/>
      <c r="B337" s="39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2.5">
      <c r="A338" s="38"/>
      <c r="B338" s="39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2.5">
      <c r="A339" s="38"/>
      <c r="B339" s="39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2.5">
      <c r="A340" s="38"/>
      <c r="B340" s="39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2.5">
      <c r="A341" s="38"/>
      <c r="B341" s="39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2.5">
      <c r="A342" s="38"/>
      <c r="B342" s="39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2.5">
      <c r="A343" s="38"/>
      <c r="B343" s="39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2.5">
      <c r="A344" s="38"/>
      <c r="B344" s="39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2.5">
      <c r="A345" s="38"/>
      <c r="B345" s="39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2.5">
      <c r="A346" s="38"/>
      <c r="B346" s="39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2.5">
      <c r="A347" s="38"/>
      <c r="B347" s="39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2.5">
      <c r="A348" s="38"/>
      <c r="B348" s="39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2.5">
      <c r="A349" s="38"/>
      <c r="B349" s="39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2.5">
      <c r="A350" s="38"/>
      <c r="B350" s="39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2.5">
      <c r="A351" s="38"/>
      <c r="B351" s="39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2.5">
      <c r="A352" s="38"/>
      <c r="B352" s="39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2.5">
      <c r="A353" s="38"/>
      <c r="B353" s="39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2.5">
      <c r="A354" s="38"/>
      <c r="B354" s="39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2.5">
      <c r="A355" s="38"/>
      <c r="B355" s="39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2.5">
      <c r="A356" s="38"/>
      <c r="B356" s="39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2.5">
      <c r="A357" s="38"/>
      <c r="B357" s="39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2.5">
      <c r="A358" s="38"/>
      <c r="B358" s="39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2.5">
      <c r="A359" s="38"/>
      <c r="B359" s="39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2.5">
      <c r="A360" s="38"/>
      <c r="B360" s="39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2.5">
      <c r="A361" s="38"/>
      <c r="B361" s="39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2.5">
      <c r="A362" s="38"/>
      <c r="B362" s="39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2.5">
      <c r="A363" s="38"/>
      <c r="B363" s="39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2.5">
      <c r="A364" s="38"/>
      <c r="B364" s="39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2.5">
      <c r="A365" s="38"/>
      <c r="B365" s="39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2.5">
      <c r="A366" s="38"/>
      <c r="B366" s="39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2.5">
      <c r="A367" s="38"/>
      <c r="B367" s="39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2.5">
      <c r="A368" s="38"/>
      <c r="B368" s="39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2.5">
      <c r="A369" s="38"/>
      <c r="B369" s="39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2.5">
      <c r="A370" s="38"/>
      <c r="B370" s="39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2.5">
      <c r="A371" s="38"/>
      <c r="B371" s="39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2.5">
      <c r="A372" s="38"/>
      <c r="B372" s="39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2.5">
      <c r="A373" s="38"/>
      <c r="B373" s="39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2.5">
      <c r="A374" s="38"/>
      <c r="B374" s="39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2.5">
      <c r="A375" s="38"/>
      <c r="B375" s="39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2.5">
      <c r="A376" s="38"/>
      <c r="B376" s="39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2.5">
      <c r="A377" s="38"/>
      <c r="B377" s="39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2.5">
      <c r="A378" s="38"/>
      <c r="B378" s="39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2.5">
      <c r="A379" s="38"/>
      <c r="B379" s="39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2.5">
      <c r="A380" s="38"/>
      <c r="B380" s="39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2.5">
      <c r="A381" s="38"/>
      <c r="B381" s="39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2.5">
      <c r="A382" s="38"/>
      <c r="B382" s="39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2.5">
      <c r="A383" s="38"/>
      <c r="B383" s="39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2.5">
      <c r="A384" s="38"/>
      <c r="B384" s="39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2.5">
      <c r="A385" s="38"/>
      <c r="B385" s="39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2.5">
      <c r="A386" s="38"/>
      <c r="B386" s="39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2.5">
      <c r="A387" s="38"/>
      <c r="B387" s="39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2.5">
      <c r="A388" s="38"/>
      <c r="B388" s="39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2.5">
      <c r="A389" s="38"/>
      <c r="B389" s="39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2.5">
      <c r="A390" s="38"/>
      <c r="B390" s="39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2.5">
      <c r="A391" s="38"/>
      <c r="B391" s="39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2.5">
      <c r="A392" s="38"/>
      <c r="B392" s="39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2.5">
      <c r="A393" s="38"/>
      <c r="B393" s="39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2.5">
      <c r="A394" s="38"/>
      <c r="B394" s="39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2.5">
      <c r="A395" s="38"/>
      <c r="B395" s="39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2.5">
      <c r="A396" s="38"/>
      <c r="B396" s="39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2.5">
      <c r="A397" s="38"/>
      <c r="B397" s="39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2.5">
      <c r="A398" s="38"/>
      <c r="B398" s="39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2.5">
      <c r="A399" s="38"/>
      <c r="B399" s="39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2.5">
      <c r="A400" s="38"/>
      <c r="B400" s="39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2.5">
      <c r="A401" s="38"/>
      <c r="B401" s="39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2.5">
      <c r="A402" s="38"/>
      <c r="B402" s="39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2.5">
      <c r="A403" s="38"/>
      <c r="B403" s="39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2.5">
      <c r="A404" s="38"/>
      <c r="B404" s="39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2.5">
      <c r="A405" s="38"/>
      <c r="B405" s="39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2.5">
      <c r="A406" s="38"/>
      <c r="B406" s="39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2.5">
      <c r="A407" s="38"/>
      <c r="B407" s="39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2.5">
      <c r="A408" s="38"/>
      <c r="B408" s="39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2.5">
      <c r="A409" s="38"/>
      <c r="B409" s="39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2.5">
      <c r="A410" s="38"/>
      <c r="B410" s="39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2.5">
      <c r="A411" s="38"/>
      <c r="B411" s="39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2.5">
      <c r="A412" s="38"/>
      <c r="B412" s="39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2.5">
      <c r="A413" s="38"/>
      <c r="B413" s="39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2.5">
      <c r="A414" s="38"/>
      <c r="B414" s="39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2.5">
      <c r="A415" s="38"/>
      <c r="B415" s="39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2.5">
      <c r="A416" s="38"/>
      <c r="B416" s="39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2.5">
      <c r="A417" s="38"/>
      <c r="B417" s="39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2.5">
      <c r="A418" s="38"/>
      <c r="B418" s="39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2.5">
      <c r="A419" s="38"/>
      <c r="B419" s="39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2.5">
      <c r="A420" s="38"/>
      <c r="B420" s="39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2.5">
      <c r="A421" s="38"/>
      <c r="B421" s="39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2.5">
      <c r="A422" s="38"/>
      <c r="B422" s="39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2.5">
      <c r="A423" s="38"/>
      <c r="B423" s="39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2.5">
      <c r="A424" s="38"/>
      <c r="B424" s="39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2.5">
      <c r="A425" s="38"/>
      <c r="B425" s="39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2.5">
      <c r="A426" s="38"/>
      <c r="B426" s="39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2.5">
      <c r="A427" s="38"/>
      <c r="B427" s="39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2.5">
      <c r="A428" s="38"/>
      <c r="B428" s="39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2.5">
      <c r="A429" s="38"/>
      <c r="B429" s="39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2.5">
      <c r="A430" s="38"/>
      <c r="B430" s="39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2.5">
      <c r="A431" s="38"/>
      <c r="B431" s="39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2.5">
      <c r="A432" s="38"/>
      <c r="B432" s="39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2.5">
      <c r="A433" s="38"/>
      <c r="B433" s="39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2.5">
      <c r="A434" s="38"/>
      <c r="B434" s="39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2.5">
      <c r="A435" s="38"/>
      <c r="B435" s="39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2.5">
      <c r="A436" s="38"/>
      <c r="B436" s="39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2.5">
      <c r="A437" s="38"/>
      <c r="B437" s="39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2.5">
      <c r="A438" s="38"/>
      <c r="B438" s="39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2.5">
      <c r="A439" s="38"/>
      <c r="B439" s="39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2.5">
      <c r="A440" s="38"/>
      <c r="B440" s="39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2.5">
      <c r="A441" s="38"/>
      <c r="B441" s="39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2.5">
      <c r="A442" s="38"/>
      <c r="B442" s="39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2.5">
      <c r="A443" s="38"/>
      <c r="B443" s="39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2.5">
      <c r="A444" s="38"/>
      <c r="B444" s="39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2.5">
      <c r="A445" s="38"/>
      <c r="B445" s="39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2.5">
      <c r="A446" s="38"/>
      <c r="B446" s="39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2.5">
      <c r="A447" s="38"/>
      <c r="B447" s="39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2.5">
      <c r="A448" s="38"/>
      <c r="B448" s="39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2.5">
      <c r="A449" s="38"/>
      <c r="B449" s="39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2.5">
      <c r="A450" s="38"/>
      <c r="B450" s="39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2.5">
      <c r="A451" s="38"/>
      <c r="B451" s="39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2.5">
      <c r="A452" s="38"/>
      <c r="B452" s="39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2.5">
      <c r="A453" s="38"/>
      <c r="B453" s="39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2.5">
      <c r="A454" s="38"/>
      <c r="B454" s="39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2.5">
      <c r="A455" s="38"/>
      <c r="B455" s="39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2.5">
      <c r="A456" s="38"/>
      <c r="B456" s="39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2.5">
      <c r="A457" s="38"/>
      <c r="B457" s="39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2.5">
      <c r="A458" s="38"/>
      <c r="B458" s="39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2.5">
      <c r="A459" s="38"/>
      <c r="B459" s="39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2.5">
      <c r="A460" s="38"/>
      <c r="B460" s="39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2.5">
      <c r="A461" s="38"/>
      <c r="B461" s="39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2.5">
      <c r="A462" s="38"/>
      <c r="B462" s="39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2.5">
      <c r="A463" s="38"/>
      <c r="B463" s="39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2.5">
      <c r="A464" s="38"/>
      <c r="B464" s="39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2.5">
      <c r="A465" s="38"/>
      <c r="B465" s="39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2.5">
      <c r="A466" s="38"/>
      <c r="B466" s="39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2.5">
      <c r="A467" s="38"/>
      <c r="B467" s="39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2.5">
      <c r="A468" s="38"/>
      <c r="B468" s="39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2.5">
      <c r="A469" s="38"/>
      <c r="B469" s="39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2.5">
      <c r="A470" s="38"/>
      <c r="B470" s="39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2.5">
      <c r="A471" s="38"/>
      <c r="B471" s="39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2.5">
      <c r="A472" s="38"/>
      <c r="B472" s="39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2.5">
      <c r="A473" s="38"/>
      <c r="B473" s="39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2.5">
      <c r="A474" s="38"/>
      <c r="B474" s="39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2.5">
      <c r="A475" s="38"/>
      <c r="B475" s="39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2.5">
      <c r="A476" s="38"/>
      <c r="B476" s="39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2.5">
      <c r="A477" s="38"/>
      <c r="B477" s="39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2.5">
      <c r="A478" s="38"/>
      <c r="B478" s="39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2.5">
      <c r="A479" s="38"/>
      <c r="B479" s="39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2.5">
      <c r="A480" s="38"/>
      <c r="B480" s="39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2.5">
      <c r="A481" s="38"/>
      <c r="B481" s="39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2.5">
      <c r="A482" s="38"/>
      <c r="B482" s="39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2.5">
      <c r="A483" s="38"/>
      <c r="B483" s="39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2.5">
      <c r="A484" s="38"/>
      <c r="B484" s="39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2.5">
      <c r="A485" s="38"/>
      <c r="B485" s="39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2.5">
      <c r="A486" s="38"/>
      <c r="B486" s="39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2.5">
      <c r="A487" s="38"/>
      <c r="B487" s="39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2.5">
      <c r="A488" s="38"/>
      <c r="B488" s="39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2.5">
      <c r="A489" s="38"/>
      <c r="B489" s="39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2.5">
      <c r="A490" s="38"/>
      <c r="B490" s="39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2.5">
      <c r="A491" s="38"/>
      <c r="B491" s="39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2.5">
      <c r="A492" s="38"/>
      <c r="B492" s="39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2.5">
      <c r="A493" s="38"/>
      <c r="B493" s="39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2.5">
      <c r="A494" s="38"/>
      <c r="B494" s="39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2.5">
      <c r="A495" s="38"/>
      <c r="B495" s="39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2.5">
      <c r="A496" s="38"/>
      <c r="B496" s="39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2.5">
      <c r="A497" s="38"/>
      <c r="B497" s="39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2.5">
      <c r="A498" s="38"/>
      <c r="B498" s="39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2.5">
      <c r="A499" s="38"/>
      <c r="B499" s="39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2.5">
      <c r="A500" s="38"/>
      <c r="B500" s="39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2.5">
      <c r="A501" s="38"/>
      <c r="B501" s="39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2.5">
      <c r="A502" s="38"/>
      <c r="B502" s="39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2.5">
      <c r="A503" s="38"/>
      <c r="B503" s="39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2.5">
      <c r="A504" s="38"/>
      <c r="B504" s="39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2.5">
      <c r="A505" s="38"/>
      <c r="B505" s="39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2.5">
      <c r="A506" s="38"/>
      <c r="B506" s="39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2.5">
      <c r="A507" s="38"/>
      <c r="B507" s="39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2.5">
      <c r="A508" s="38"/>
      <c r="B508" s="39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2.5">
      <c r="A509" s="38"/>
      <c r="B509" s="39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2.5">
      <c r="A510" s="38"/>
      <c r="B510" s="39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2.5">
      <c r="A511" s="38"/>
      <c r="B511" s="39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2.5">
      <c r="A512" s="38"/>
      <c r="B512" s="39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2.5">
      <c r="A513" s="38"/>
      <c r="B513" s="39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2.5">
      <c r="A514" s="38"/>
      <c r="B514" s="39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2.5">
      <c r="A515" s="38"/>
      <c r="B515" s="39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2.5">
      <c r="A516" s="38"/>
      <c r="B516" s="39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2.5">
      <c r="A517" s="38"/>
      <c r="B517" s="39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2.5">
      <c r="A518" s="38"/>
      <c r="B518" s="39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2.5">
      <c r="A519" s="38"/>
      <c r="B519" s="39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2.5">
      <c r="A520" s="38"/>
      <c r="B520" s="39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2.5">
      <c r="A521" s="38"/>
      <c r="B521" s="39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2.5">
      <c r="A522" s="38"/>
      <c r="B522" s="39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2.5">
      <c r="A523" s="38"/>
      <c r="B523" s="39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2.5">
      <c r="A524" s="38"/>
      <c r="B524" s="39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2.5">
      <c r="A525" s="38"/>
      <c r="B525" s="39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2.5">
      <c r="A526" s="38"/>
      <c r="B526" s="39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2.5">
      <c r="A527" s="38"/>
      <c r="B527" s="39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2.5">
      <c r="A528" s="38"/>
      <c r="B528" s="39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2.5">
      <c r="A529" s="38"/>
      <c r="B529" s="39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2.5">
      <c r="A530" s="38"/>
      <c r="B530" s="39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2.5">
      <c r="A531" s="38"/>
      <c r="B531" s="39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2.5">
      <c r="A532" s="38"/>
      <c r="B532" s="39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2.5">
      <c r="A533" s="38"/>
      <c r="B533" s="39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2.5">
      <c r="A534" s="38"/>
      <c r="B534" s="39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2.5">
      <c r="A535" s="38"/>
      <c r="B535" s="39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2.5">
      <c r="A536" s="38"/>
      <c r="B536" s="39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2.5">
      <c r="A537" s="38"/>
      <c r="B537" s="39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2.5">
      <c r="A538" s="38"/>
      <c r="B538" s="39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2.5">
      <c r="A539" s="38"/>
      <c r="B539" s="39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2.5">
      <c r="A540" s="38"/>
      <c r="B540" s="39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2.5">
      <c r="A541" s="38"/>
      <c r="B541" s="39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2.5">
      <c r="A542" s="38"/>
      <c r="B542" s="39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2.5">
      <c r="A543" s="38"/>
      <c r="B543" s="39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2.5">
      <c r="A544" s="38"/>
      <c r="B544" s="39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2.5">
      <c r="A545" s="38"/>
      <c r="B545" s="39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2.5">
      <c r="A546" s="38"/>
      <c r="B546" s="39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2.5">
      <c r="A547" s="38"/>
      <c r="B547" s="39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2.5">
      <c r="A548" s="38"/>
      <c r="B548" s="39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2.5">
      <c r="A549" s="38"/>
      <c r="B549" s="39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2.5">
      <c r="A550" s="38"/>
      <c r="B550" s="39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2.5">
      <c r="A551" s="38"/>
      <c r="B551" s="39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2.5">
      <c r="A552" s="38"/>
      <c r="B552" s="39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2.5">
      <c r="A553" s="38"/>
      <c r="B553" s="39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2.5">
      <c r="A554" s="38"/>
      <c r="B554" s="39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2.5">
      <c r="A555" s="38"/>
      <c r="B555" s="39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2.5">
      <c r="A556" s="38"/>
      <c r="B556" s="39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2.5">
      <c r="A557" s="38"/>
      <c r="B557" s="39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2.5">
      <c r="A558" s="38"/>
      <c r="B558" s="39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2.5">
      <c r="A559" s="38"/>
      <c r="B559" s="39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2.5">
      <c r="A560" s="38"/>
      <c r="B560" s="39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2.5">
      <c r="A561" s="38"/>
      <c r="B561" s="39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2.5">
      <c r="A562" s="38"/>
      <c r="B562" s="39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2.5">
      <c r="A563" s="38"/>
      <c r="B563" s="39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2.5">
      <c r="A564" s="38"/>
      <c r="B564" s="39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2.5">
      <c r="A565" s="38"/>
      <c r="B565" s="39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2.5">
      <c r="A566" s="38"/>
      <c r="B566" s="39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2.5">
      <c r="A567" s="38"/>
      <c r="B567" s="39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2.5">
      <c r="A568" s="38"/>
      <c r="B568" s="39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2.5">
      <c r="A569" s="38"/>
      <c r="B569" s="39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2.5">
      <c r="A570" s="38"/>
      <c r="B570" s="39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2.5">
      <c r="A571" s="38"/>
      <c r="B571" s="39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2.5">
      <c r="A572" s="38"/>
      <c r="B572" s="39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2.5">
      <c r="A573" s="38"/>
      <c r="B573" s="39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2.5">
      <c r="A574" s="38"/>
      <c r="B574" s="39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2.5">
      <c r="A575" s="38"/>
      <c r="B575" s="39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2.5">
      <c r="A576" s="38"/>
      <c r="B576" s="39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2.5">
      <c r="A577" s="38"/>
      <c r="B577" s="39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2.5">
      <c r="A578" s="38"/>
      <c r="B578" s="39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2.5">
      <c r="A579" s="38"/>
      <c r="B579" s="39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2.5">
      <c r="A580" s="38"/>
      <c r="B580" s="39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2.5">
      <c r="A581" s="38"/>
      <c r="B581" s="39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2.5">
      <c r="A582" s="38"/>
      <c r="B582" s="39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2.5">
      <c r="A583" s="38"/>
      <c r="B583" s="39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2.5">
      <c r="A584" s="38"/>
      <c r="B584" s="39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2.5">
      <c r="A585" s="38"/>
      <c r="B585" s="39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2.5">
      <c r="A586" s="38"/>
      <c r="B586" s="39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2.5">
      <c r="A587" s="38"/>
      <c r="B587" s="39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2.5">
      <c r="A588" s="38"/>
      <c r="B588" s="39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2.5">
      <c r="A589" s="38"/>
      <c r="B589" s="39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2.5">
      <c r="A590" s="38"/>
      <c r="B590" s="39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2.5">
      <c r="A591" s="38"/>
      <c r="B591" s="39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2.5">
      <c r="A592" s="38"/>
      <c r="B592" s="39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2.5">
      <c r="A593" s="38"/>
      <c r="B593" s="39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2.5">
      <c r="A594" s="38"/>
      <c r="B594" s="39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2.5">
      <c r="A595" s="38"/>
      <c r="B595" s="39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2.5">
      <c r="A596" s="38"/>
      <c r="B596" s="39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2.5">
      <c r="A597" s="38"/>
      <c r="B597" s="39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2.5">
      <c r="A598" s="38"/>
      <c r="B598" s="39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2.5">
      <c r="A599" s="38"/>
      <c r="B599" s="39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2.5">
      <c r="A600" s="38"/>
      <c r="B600" s="39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2.5">
      <c r="A601" s="38"/>
      <c r="B601" s="39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2.5">
      <c r="A602" s="38"/>
      <c r="B602" s="39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2.5">
      <c r="A603" s="38"/>
      <c r="B603" s="39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2.5">
      <c r="A604" s="38"/>
      <c r="B604" s="39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2.5">
      <c r="A605" s="38"/>
      <c r="B605" s="39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2.5">
      <c r="A606" s="38"/>
      <c r="B606" s="39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2.5">
      <c r="A607" s="38"/>
      <c r="B607" s="39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2.5">
      <c r="A608" s="38"/>
      <c r="B608" s="39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2.5">
      <c r="A609" s="38"/>
      <c r="B609" s="39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2.5">
      <c r="A610" s="38"/>
      <c r="B610" s="39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2.5">
      <c r="A611" s="38"/>
      <c r="B611" s="39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2.5">
      <c r="A612" s="38"/>
      <c r="B612" s="39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2.5">
      <c r="A613" s="38"/>
      <c r="B613" s="39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2.5">
      <c r="A614" s="38"/>
      <c r="B614" s="39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2.5">
      <c r="A615" s="38"/>
      <c r="B615" s="39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2.5">
      <c r="A616" s="38"/>
      <c r="B616" s="39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2.5">
      <c r="A617" s="38"/>
      <c r="B617" s="39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2.5">
      <c r="A618" s="38"/>
      <c r="B618" s="39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2.5">
      <c r="A619" s="38"/>
      <c r="B619" s="39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2.5">
      <c r="A620" s="38"/>
      <c r="B620" s="39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2.5">
      <c r="A621" s="38"/>
      <c r="B621" s="39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2.5">
      <c r="A622" s="38"/>
      <c r="B622" s="39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2.5">
      <c r="A623" s="38"/>
      <c r="B623" s="39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2.5">
      <c r="A624" s="38"/>
      <c r="B624" s="39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2.5">
      <c r="A625" s="38"/>
      <c r="B625" s="39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2.5">
      <c r="A626" s="38"/>
      <c r="B626" s="39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2.5">
      <c r="A627" s="38"/>
      <c r="B627" s="39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2.5">
      <c r="A628" s="38"/>
      <c r="B628" s="39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2.5">
      <c r="A629" s="38"/>
      <c r="B629" s="39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2.5">
      <c r="A630" s="38"/>
      <c r="B630" s="39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2.5">
      <c r="A631" s="38"/>
      <c r="B631" s="39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2.5">
      <c r="A632" s="38"/>
      <c r="B632" s="39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2.5">
      <c r="A633" s="38"/>
      <c r="B633" s="39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2.5">
      <c r="A634" s="38"/>
      <c r="B634" s="39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2.5">
      <c r="A635" s="38"/>
      <c r="B635" s="39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2.5">
      <c r="A636" s="38"/>
      <c r="B636" s="39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2.5">
      <c r="A637" s="38"/>
      <c r="B637" s="39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2.5">
      <c r="A638" s="38"/>
      <c r="B638" s="39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2.5">
      <c r="A639" s="38"/>
      <c r="B639" s="39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2.5">
      <c r="A640" s="38"/>
      <c r="B640" s="39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2.5">
      <c r="A641" s="38"/>
      <c r="B641" s="39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2.5">
      <c r="A642" s="38"/>
      <c r="B642" s="39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2.5">
      <c r="A643" s="38"/>
      <c r="B643" s="39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2.5">
      <c r="A644" s="38"/>
      <c r="B644" s="39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2.5">
      <c r="A645" s="38"/>
      <c r="B645" s="39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2.5">
      <c r="A646" s="38"/>
      <c r="B646" s="39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2.5">
      <c r="A647" s="38"/>
      <c r="B647" s="39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2.5">
      <c r="A648" s="38"/>
      <c r="B648" s="39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2.5">
      <c r="A649" s="38"/>
      <c r="B649" s="39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2.5">
      <c r="A650" s="38"/>
      <c r="B650" s="39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2.5">
      <c r="A651" s="38"/>
      <c r="B651" s="39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2.5">
      <c r="A652" s="38"/>
      <c r="B652" s="39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2.5">
      <c r="A653" s="38"/>
      <c r="B653" s="39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2.5">
      <c r="A654" s="38"/>
      <c r="B654" s="39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2.5">
      <c r="A655" s="38"/>
      <c r="B655" s="39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2.5">
      <c r="A656" s="38"/>
      <c r="B656" s="39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2.5">
      <c r="A657" s="38"/>
      <c r="B657" s="39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2.5">
      <c r="A658" s="38"/>
      <c r="B658" s="39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2.5">
      <c r="A659" s="38"/>
      <c r="B659" s="39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2.5">
      <c r="A660" s="38"/>
      <c r="B660" s="39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2.5">
      <c r="A661" s="38"/>
      <c r="B661" s="39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2.5">
      <c r="A662" s="38"/>
      <c r="B662" s="39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2.5">
      <c r="A663" s="38"/>
      <c r="B663" s="39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2.5">
      <c r="A664" s="38"/>
      <c r="B664" s="39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2.5">
      <c r="A665" s="38"/>
      <c r="B665" s="39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2.5">
      <c r="A666" s="38"/>
      <c r="B666" s="39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2.5">
      <c r="A667" s="38"/>
      <c r="B667" s="39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2.5">
      <c r="A668" s="38"/>
      <c r="B668" s="39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2.5">
      <c r="A669" s="38"/>
      <c r="B669" s="39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2.5">
      <c r="A670" s="38"/>
      <c r="B670" s="39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2.5">
      <c r="A671" s="38"/>
      <c r="B671" s="39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2.5">
      <c r="A672" s="38"/>
      <c r="B672" s="39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2.5">
      <c r="A673" s="38"/>
      <c r="B673" s="39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2.5">
      <c r="A674" s="38"/>
      <c r="B674" s="39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2.5">
      <c r="A675" s="38"/>
      <c r="B675" s="39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2.5">
      <c r="A676" s="38"/>
      <c r="B676" s="39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2.5">
      <c r="A677" s="38"/>
      <c r="B677" s="39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2.5">
      <c r="A678" s="38"/>
      <c r="B678" s="39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2.5">
      <c r="A679" s="38"/>
      <c r="B679" s="39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2.5">
      <c r="A680" s="38"/>
      <c r="B680" s="39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2.5">
      <c r="A681" s="38"/>
      <c r="B681" s="39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2.5">
      <c r="A682" s="38"/>
      <c r="B682" s="39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2.5">
      <c r="A683" s="38"/>
      <c r="B683" s="39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2.5">
      <c r="A684" s="38"/>
      <c r="B684" s="39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2.5">
      <c r="A685" s="38"/>
      <c r="B685" s="39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2.5">
      <c r="A686" s="38"/>
      <c r="B686" s="39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2.5">
      <c r="A687" s="38"/>
      <c r="B687" s="39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2.5">
      <c r="A688" s="38"/>
      <c r="B688" s="39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2.5">
      <c r="A689" s="38"/>
      <c r="B689" s="39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2.5">
      <c r="A690" s="38"/>
      <c r="B690" s="39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2.5">
      <c r="A691" s="38"/>
      <c r="B691" s="39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2.5">
      <c r="A692" s="38"/>
      <c r="B692" s="39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2.5">
      <c r="A693" s="38"/>
      <c r="B693" s="39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2.5">
      <c r="A694" s="38"/>
      <c r="B694" s="39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2.5">
      <c r="A695" s="38"/>
      <c r="B695" s="39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2.5">
      <c r="A696" s="38"/>
      <c r="B696" s="39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2.5">
      <c r="A697" s="38"/>
      <c r="B697" s="39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2.5">
      <c r="A698" s="38"/>
      <c r="B698" s="39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2.5">
      <c r="A699" s="38"/>
      <c r="B699" s="39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2.5">
      <c r="A700" s="38"/>
      <c r="B700" s="39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2.5">
      <c r="A701" s="38"/>
      <c r="B701" s="39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2.5">
      <c r="A702" s="38"/>
      <c r="B702" s="39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2.5">
      <c r="A703" s="38"/>
      <c r="B703" s="39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2.5">
      <c r="A704" s="38"/>
      <c r="B704" s="39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2.5">
      <c r="A705" s="38"/>
      <c r="B705" s="39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2.5">
      <c r="A706" s="38"/>
      <c r="B706" s="39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2.5">
      <c r="A707" s="38"/>
      <c r="B707" s="39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2.5">
      <c r="A708" s="38"/>
      <c r="B708" s="39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2.5">
      <c r="A709" s="38"/>
      <c r="B709" s="39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2.5">
      <c r="A710" s="38"/>
      <c r="B710" s="39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2.5">
      <c r="A711" s="38"/>
      <c r="B711" s="39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2.5">
      <c r="A712" s="38"/>
      <c r="B712" s="39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2.5">
      <c r="A713" s="38"/>
      <c r="B713" s="39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2.5">
      <c r="A714" s="38"/>
      <c r="B714" s="39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2.5">
      <c r="A715" s="38"/>
      <c r="B715" s="39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2.5">
      <c r="A716" s="38"/>
      <c r="B716" s="39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2.5">
      <c r="A717" s="38"/>
      <c r="B717" s="39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2.5">
      <c r="A718" s="38"/>
      <c r="B718" s="39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2.5">
      <c r="A719" s="38"/>
      <c r="B719" s="39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2.5">
      <c r="A720" s="38"/>
      <c r="B720" s="39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2.5">
      <c r="A721" s="38"/>
      <c r="B721" s="39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2.5">
      <c r="A722" s="38"/>
      <c r="B722" s="39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2.5">
      <c r="A723" s="38"/>
      <c r="B723" s="39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2.5">
      <c r="A724" s="38"/>
      <c r="B724" s="39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2.5">
      <c r="A725" s="38"/>
      <c r="B725" s="39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2.5">
      <c r="A726" s="38"/>
      <c r="B726" s="39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2.5">
      <c r="A727" s="38"/>
      <c r="B727" s="39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2.5">
      <c r="A728" s="38"/>
      <c r="B728" s="39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2.5">
      <c r="A729" s="38"/>
      <c r="B729" s="39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2.5">
      <c r="A730" s="38"/>
      <c r="B730" s="39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2.5">
      <c r="A731" s="38"/>
      <c r="B731" s="39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2.5">
      <c r="A732" s="38"/>
      <c r="B732" s="39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2.5">
      <c r="A733" s="38"/>
      <c r="B733" s="39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2.5">
      <c r="A734" s="38"/>
      <c r="B734" s="39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2.5">
      <c r="A735" s="38"/>
      <c r="B735" s="39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2.5">
      <c r="A736" s="38"/>
      <c r="B736" s="39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2.5">
      <c r="A737" s="38"/>
      <c r="B737" s="39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2.5">
      <c r="A738" s="38"/>
      <c r="B738" s="39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2.5">
      <c r="A739" s="38"/>
      <c r="B739" s="39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2.5">
      <c r="A740" s="38"/>
      <c r="B740" s="39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2.5">
      <c r="A741" s="38"/>
      <c r="B741" s="39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2.5">
      <c r="A742" s="38"/>
      <c r="B742" s="39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2.5">
      <c r="A743" s="38"/>
      <c r="B743" s="39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2.5">
      <c r="A744" s="38"/>
      <c r="B744" s="39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2.5">
      <c r="A745" s="38"/>
      <c r="B745" s="39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2.5">
      <c r="A746" s="38"/>
      <c r="B746" s="39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2.5">
      <c r="A747" s="38"/>
      <c r="B747" s="39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2.5">
      <c r="A748" s="38"/>
      <c r="B748" s="39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2.5">
      <c r="A749" s="38"/>
      <c r="B749" s="39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2.5">
      <c r="A750" s="38"/>
      <c r="B750" s="39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2.5">
      <c r="A751" s="38"/>
      <c r="B751" s="39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2.5">
      <c r="A752" s="38"/>
      <c r="B752" s="39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2.5">
      <c r="A753" s="38"/>
      <c r="B753" s="39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2.5">
      <c r="A754" s="38"/>
      <c r="B754" s="39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2.5">
      <c r="A755" s="38"/>
      <c r="B755" s="39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2.5">
      <c r="A756" s="38"/>
      <c r="B756" s="39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2.5">
      <c r="A757" s="38"/>
      <c r="B757" s="39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2.5">
      <c r="A758" s="38"/>
      <c r="B758" s="39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2.5">
      <c r="A759" s="38"/>
      <c r="B759" s="39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2.5">
      <c r="A760" s="38"/>
      <c r="B760" s="39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2.5">
      <c r="A761" s="38"/>
      <c r="B761" s="39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2.5">
      <c r="A762" s="38"/>
      <c r="B762" s="39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2.5">
      <c r="A763" s="38"/>
      <c r="B763" s="39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2.5">
      <c r="A764" s="38"/>
      <c r="B764" s="39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2.5">
      <c r="A765" s="38"/>
      <c r="B765" s="39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2.5">
      <c r="A766" s="38"/>
      <c r="B766" s="39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2.5">
      <c r="A767" s="38"/>
      <c r="B767" s="39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2.5">
      <c r="A768" s="38"/>
      <c r="B768" s="39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2.5">
      <c r="A769" s="38"/>
      <c r="B769" s="39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2.5">
      <c r="A770" s="38"/>
      <c r="B770" s="39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2.5">
      <c r="A771" s="38"/>
      <c r="B771" s="39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2.5">
      <c r="A772" s="38"/>
      <c r="B772" s="39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2.5">
      <c r="A773" s="38"/>
      <c r="B773" s="39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2.5">
      <c r="A774" s="38"/>
      <c r="B774" s="39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2.5">
      <c r="A775" s="38"/>
      <c r="B775" s="39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2.5">
      <c r="A776" s="38"/>
      <c r="B776" s="39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2.5">
      <c r="A777" s="38"/>
      <c r="B777" s="39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2.5">
      <c r="A778" s="38"/>
      <c r="B778" s="39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2.5">
      <c r="A779" s="38"/>
      <c r="B779" s="39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2.5">
      <c r="A780" s="38"/>
      <c r="B780" s="39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2.5">
      <c r="A781" s="38"/>
      <c r="B781" s="39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2.5">
      <c r="A782" s="38"/>
      <c r="B782" s="39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2.5">
      <c r="A783" s="38"/>
      <c r="B783" s="39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2.5">
      <c r="A784" s="38"/>
      <c r="B784" s="39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2.5">
      <c r="A785" s="38"/>
      <c r="B785" s="39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2.5">
      <c r="A786" s="38"/>
      <c r="B786" s="39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2.5">
      <c r="A787" s="38"/>
      <c r="B787" s="39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2.5">
      <c r="A788" s="38"/>
      <c r="B788" s="39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2.5">
      <c r="A789" s="38"/>
      <c r="B789" s="39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2.5">
      <c r="A790" s="38"/>
      <c r="B790" s="39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2.5">
      <c r="A791" s="38"/>
      <c r="B791" s="39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2.5">
      <c r="A792" s="38"/>
      <c r="B792" s="39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2.5">
      <c r="A793" s="38"/>
      <c r="B793" s="39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2.5">
      <c r="A794" s="38"/>
      <c r="B794" s="39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2.5">
      <c r="A795" s="38"/>
      <c r="B795" s="39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2.5">
      <c r="A796" s="38"/>
      <c r="B796" s="39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2.5">
      <c r="A797" s="38"/>
      <c r="B797" s="39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2.5">
      <c r="A798" s="38"/>
      <c r="B798" s="39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2.5">
      <c r="A799" s="38"/>
      <c r="B799" s="39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2.5">
      <c r="A800" s="38"/>
      <c r="B800" s="39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2.5">
      <c r="A801" s="38"/>
      <c r="B801" s="39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2.5">
      <c r="A802" s="38"/>
      <c r="B802" s="39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2.5">
      <c r="A803" s="38"/>
      <c r="B803" s="39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2.5">
      <c r="A804" s="38"/>
      <c r="B804" s="39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2.5">
      <c r="A805" s="38"/>
      <c r="B805" s="39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2.5">
      <c r="A806" s="38"/>
      <c r="B806" s="39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2.5">
      <c r="A807" s="38"/>
      <c r="B807" s="39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2.5">
      <c r="A808" s="38"/>
      <c r="B808" s="39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2.5">
      <c r="A809" s="38"/>
      <c r="B809" s="39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2.5">
      <c r="A810" s="38"/>
      <c r="B810" s="39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2.5">
      <c r="A811" s="38"/>
      <c r="B811" s="39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2.5">
      <c r="A812" s="38"/>
      <c r="B812" s="39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2.5">
      <c r="A813" s="38"/>
      <c r="B813" s="39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2.5">
      <c r="A814" s="38"/>
      <c r="B814" s="39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2.5">
      <c r="A815" s="38"/>
      <c r="B815" s="39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2.5">
      <c r="A816" s="38"/>
      <c r="B816" s="39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2.5">
      <c r="A817" s="38"/>
      <c r="B817" s="39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2.5">
      <c r="A818" s="38"/>
      <c r="B818" s="39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2.5">
      <c r="A819" s="38"/>
      <c r="B819" s="39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2.5">
      <c r="A820" s="38"/>
      <c r="B820" s="39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2.5">
      <c r="A821" s="38"/>
      <c r="B821" s="39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2.5">
      <c r="A822" s="38"/>
      <c r="B822" s="39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2.5">
      <c r="A823" s="38"/>
      <c r="B823" s="39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2.5">
      <c r="A824" s="38"/>
      <c r="B824" s="39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2.5">
      <c r="A825" s="38"/>
      <c r="B825" s="39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2.5">
      <c r="A826" s="38"/>
      <c r="B826" s="39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2.5">
      <c r="A827" s="38"/>
      <c r="B827" s="39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2.5">
      <c r="A828" s="38"/>
      <c r="B828" s="39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2.5">
      <c r="A829" s="38"/>
      <c r="B829" s="39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2.5">
      <c r="A830" s="38"/>
      <c r="B830" s="39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2.5">
      <c r="A831" s="38"/>
      <c r="B831" s="39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2.5">
      <c r="A832" s="38"/>
      <c r="B832" s="39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2.5">
      <c r="A833" s="38"/>
      <c r="B833" s="39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2.5">
      <c r="A834" s="38"/>
      <c r="B834" s="39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2.5">
      <c r="A835" s="38"/>
      <c r="B835" s="39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2.5">
      <c r="A836" s="38"/>
      <c r="B836" s="39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2.5">
      <c r="A837" s="38"/>
      <c r="B837" s="39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2.5">
      <c r="A838" s="38"/>
      <c r="B838" s="39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2.5">
      <c r="A839" s="38"/>
      <c r="B839" s="39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2.5">
      <c r="A840" s="38"/>
      <c r="B840" s="39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2.5">
      <c r="A841" s="38"/>
      <c r="B841" s="39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2.5">
      <c r="A842" s="38"/>
      <c r="B842" s="39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2.5">
      <c r="A843" s="38"/>
      <c r="B843" s="39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2.5">
      <c r="A844" s="38"/>
      <c r="B844" s="39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2.5">
      <c r="A845" s="38"/>
      <c r="B845" s="39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2.5">
      <c r="A846" s="38"/>
      <c r="B846" s="39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2.5">
      <c r="A847" s="38"/>
      <c r="B847" s="39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2.5">
      <c r="A848" s="38"/>
      <c r="B848" s="39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2.5">
      <c r="A849" s="38"/>
      <c r="B849" s="39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2.5">
      <c r="A850" s="38"/>
      <c r="B850" s="39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2.5">
      <c r="A851" s="38"/>
      <c r="B851" s="39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2.5">
      <c r="A852" s="38"/>
      <c r="B852" s="39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2.5">
      <c r="A853" s="38"/>
      <c r="B853" s="39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2.5">
      <c r="A854" s="38"/>
      <c r="B854" s="39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2.5">
      <c r="A855" s="38"/>
      <c r="B855" s="39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2.5">
      <c r="A856" s="38"/>
      <c r="B856" s="39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2.5">
      <c r="A857" s="38"/>
      <c r="B857" s="39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2.5">
      <c r="A858" s="38"/>
      <c r="B858" s="39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2.5">
      <c r="A859" s="38"/>
      <c r="B859" s="39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2.5">
      <c r="A860" s="38"/>
      <c r="B860" s="39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2.5">
      <c r="A861" s="38"/>
      <c r="B861" s="39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2.5">
      <c r="A862" s="38"/>
      <c r="B862" s="39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2.5">
      <c r="A863" s="38"/>
      <c r="B863" s="39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2.5">
      <c r="A864" s="38"/>
      <c r="B864" s="39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2.5">
      <c r="A865" s="38"/>
      <c r="B865" s="39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2.5">
      <c r="A866" s="38"/>
      <c r="B866" s="39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2.5">
      <c r="A867" s="38"/>
      <c r="B867" s="39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2.5">
      <c r="A868" s="38"/>
      <c r="B868" s="39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2.5">
      <c r="A869" s="38"/>
      <c r="B869" s="39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2.5">
      <c r="A870" s="38"/>
      <c r="B870" s="39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2.5">
      <c r="A871" s="38"/>
      <c r="B871" s="39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2.5">
      <c r="A872" s="38"/>
      <c r="B872" s="39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2.5">
      <c r="A873" s="38"/>
      <c r="B873" s="39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2.5">
      <c r="A874" s="38"/>
      <c r="B874" s="39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2.5">
      <c r="A875" s="38"/>
      <c r="B875" s="39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2.5">
      <c r="A876" s="38"/>
      <c r="B876" s="39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2.5">
      <c r="A877" s="38"/>
      <c r="B877" s="39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2.5">
      <c r="A878" s="38"/>
      <c r="B878" s="39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2.5">
      <c r="A879" s="38"/>
      <c r="B879" s="39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2.5">
      <c r="A880" s="38"/>
      <c r="B880" s="39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2.5">
      <c r="A881" s="38"/>
      <c r="B881" s="39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2.5">
      <c r="A882" s="38"/>
      <c r="B882" s="39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2.5">
      <c r="A883" s="38"/>
      <c r="B883" s="39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2.5">
      <c r="A884" s="38"/>
      <c r="B884" s="39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2.5">
      <c r="A885" s="38"/>
      <c r="B885" s="39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2.5">
      <c r="A886" s="38"/>
      <c r="B886" s="39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2.5">
      <c r="A887" s="38"/>
      <c r="B887" s="39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2.5">
      <c r="A888" s="38"/>
      <c r="B888" s="39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2.5">
      <c r="A889" s="38"/>
      <c r="B889" s="39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2.5">
      <c r="A890" s="38"/>
      <c r="B890" s="39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2.5">
      <c r="A891" s="38"/>
      <c r="B891" s="39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2.5">
      <c r="A892" s="38"/>
      <c r="B892" s="39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2.5">
      <c r="A893" s="38"/>
      <c r="B893" s="39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2.5">
      <c r="A894" s="38"/>
      <c r="B894" s="39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2.5">
      <c r="A895" s="38"/>
      <c r="B895" s="39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2.5">
      <c r="A896" s="38"/>
      <c r="B896" s="39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2.5">
      <c r="A897" s="38"/>
      <c r="B897" s="39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2.5">
      <c r="A898" s="38"/>
      <c r="B898" s="39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2.5">
      <c r="A899" s="38"/>
      <c r="B899" s="39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2.5">
      <c r="A900" s="38"/>
      <c r="B900" s="39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2.5">
      <c r="A901" s="38"/>
      <c r="B901" s="39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2.5">
      <c r="A902" s="38"/>
      <c r="B902" s="39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2.5">
      <c r="A903" s="38"/>
      <c r="B903" s="39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2.5">
      <c r="A904" s="38"/>
      <c r="B904" s="39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2.5">
      <c r="A905" s="38"/>
      <c r="B905" s="39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2.5">
      <c r="A906" s="38"/>
      <c r="B906" s="39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2.5">
      <c r="A907" s="38"/>
      <c r="B907" s="39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2.5">
      <c r="A908" s="38"/>
      <c r="B908" s="39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2.5">
      <c r="A909" s="38"/>
      <c r="B909" s="39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2.5">
      <c r="A910" s="38"/>
      <c r="B910" s="39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2.5">
      <c r="A911" s="38"/>
      <c r="B911" s="39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2.5">
      <c r="A912" s="38"/>
      <c r="B912" s="39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2.5">
      <c r="A913" s="38"/>
      <c r="B913" s="39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2.5">
      <c r="A914" s="38"/>
      <c r="B914" s="39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2.5">
      <c r="A915" s="38"/>
      <c r="B915" s="39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2.5">
      <c r="A916" s="38"/>
      <c r="B916" s="39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2.5">
      <c r="A917" s="38"/>
      <c r="B917" s="39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2.5">
      <c r="A918" s="38"/>
      <c r="B918" s="39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2.5">
      <c r="A919" s="38"/>
      <c r="B919" s="39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2.5">
      <c r="A920" s="38"/>
      <c r="B920" s="39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2.5">
      <c r="A921" s="38"/>
      <c r="B921" s="39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2.5">
      <c r="A922" s="38"/>
      <c r="B922" s="39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2.5">
      <c r="A923" s="38"/>
      <c r="B923" s="39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2.5">
      <c r="A924" s="38"/>
      <c r="B924" s="39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2.5">
      <c r="A925" s="38"/>
      <c r="B925" s="39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2.5">
      <c r="A926" s="38"/>
      <c r="B926" s="39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2.5">
      <c r="A927" s="38"/>
      <c r="B927" s="39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2.5">
      <c r="A928" s="38"/>
      <c r="B928" s="39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2.5">
      <c r="A929" s="38"/>
      <c r="B929" s="39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2.5">
      <c r="A930" s="38"/>
      <c r="B930" s="39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2.5">
      <c r="A931" s="38"/>
      <c r="B931" s="39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2.5">
      <c r="A932" s="38"/>
      <c r="B932" s="39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2.5">
      <c r="A933" s="38"/>
      <c r="B933" s="39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2.5">
      <c r="A934" s="38"/>
      <c r="B934" s="39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2.5">
      <c r="A935" s="38"/>
      <c r="B935" s="39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2.5">
      <c r="A936" s="38"/>
      <c r="B936" s="39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2.5">
      <c r="A937" s="38"/>
      <c r="B937" s="39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2.5">
      <c r="A938" s="38"/>
      <c r="B938" s="39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2.5">
      <c r="A939" s="38"/>
      <c r="B939" s="39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2.5">
      <c r="A940" s="38"/>
      <c r="B940" s="39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2.5">
      <c r="A941" s="38"/>
      <c r="B941" s="39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2.5">
      <c r="A942" s="38"/>
      <c r="B942" s="39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2.5">
      <c r="A943" s="38"/>
      <c r="B943" s="39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2.5">
      <c r="A944" s="38"/>
      <c r="B944" s="39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2.5">
      <c r="A945" s="38"/>
      <c r="B945" s="39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2.5">
      <c r="A946" s="38"/>
      <c r="B946" s="39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2.5">
      <c r="A947" s="38"/>
      <c r="B947" s="39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2.5">
      <c r="A948" s="38"/>
      <c r="B948" s="39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2.5">
      <c r="A949" s="38"/>
      <c r="B949" s="39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2.5">
      <c r="A950" s="38"/>
      <c r="B950" s="39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2.5">
      <c r="A951" s="38"/>
      <c r="B951" s="39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2.5">
      <c r="A952" s="38"/>
      <c r="B952" s="39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2.5">
      <c r="A953" s="38"/>
      <c r="B953" s="39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2.5">
      <c r="A954" s="38"/>
      <c r="B954" s="39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2.5">
      <c r="A955" s="38"/>
      <c r="B955" s="39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2.5">
      <c r="A956" s="38"/>
      <c r="B956" s="39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2.5">
      <c r="A957" s="38"/>
      <c r="B957" s="39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2.5">
      <c r="A958" s="38"/>
      <c r="B958" s="39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2.5">
      <c r="A959" s="38"/>
      <c r="B959" s="39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2.5">
      <c r="A960" s="38"/>
      <c r="B960" s="39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2.5">
      <c r="A961" s="38"/>
      <c r="B961" s="39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2.5">
      <c r="A962" s="38"/>
      <c r="B962" s="39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2.5">
      <c r="A963" s="38"/>
      <c r="B963" s="39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2.5">
      <c r="A964" s="38"/>
      <c r="B964" s="39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2.5">
      <c r="A965" s="38"/>
      <c r="B965" s="39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2.5">
      <c r="A966" s="38"/>
      <c r="B966" s="39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2.5">
      <c r="A967" s="38"/>
      <c r="B967" s="39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2.5">
      <c r="A968" s="38"/>
      <c r="B968" s="39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2.5">
      <c r="A969" s="38"/>
      <c r="B969" s="39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2.5">
      <c r="A970" s="38"/>
      <c r="B970" s="39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2.5">
      <c r="A971" s="38"/>
      <c r="B971" s="39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2.5">
      <c r="A972" s="38"/>
      <c r="B972" s="39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2.5">
      <c r="A973" s="38"/>
      <c r="B973" s="39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2.5">
      <c r="A974" s="38"/>
      <c r="B974" s="39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2.5">
      <c r="A975" s="38"/>
      <c r="B975" s="39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2.5">
      <c r="A976" s="38"/>
      <c r="B976" s="39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2.5">
      <c r="A977" s="38"/>
      <c r="B977" s="39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2.5">
      <c r="A978" s="38"/>
      <c r="B978" s="39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2.5">
      <c r="A979" s="38"/>
      <c r="B979" s="39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2.5">
      <c r="A980" s="38"/>
      <c r="B980" s="39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2.5">
      <c r="A981" s="38"/>
      <c r="B981" s="39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2.5">
      <c r="A982" s="38"/>
      <c r="B982" s="39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2.5">
      <c r="A983" s="38"/>
      <c r="B983" s="39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2.5">
      <c r="A984" s="38"/>
      <c r="B984" s="39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2.5">
      <c r="A985" s="38"/>
      <c r="B985" s="39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2.5">
      <c r="A986" s="38"/>
      <c r="B986" s="39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2.5">
      <c r="A987" s="38"/>
      <c r="B987" s="39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2.5">
      <c r="A988" s="38"/>
      <c r="B988" s="39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2.5">
      <c r="A989" s="38"/>
      <c r="B989" s="39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2.5">
      <c r="A990" s="38"/>
      <c r="B990" s="39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2.5">
      <c r="A991" s="38"/>
      <c r="B991" s="39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2.5">
      <c r="A992" s="38"/>
      <c r="B992" s="39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2.5">
      <c r="A993" s="38"/>
      <c r="B993" s="39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2.5">
      <c r="A994" s="38"/>
      <c r="B994" s="39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2.5">
      <c r="A995" s="38"/>
      <c r="B995" s="39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2.5">
      <c r="A996" s="38"/>
      <c r="B996" s="39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2.5">
      <c r="A997" s="38"/>
      <c r="B997" s="39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2.5">
      <c r="A998" s="38"/>
      <c r="B998" s="39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2.5">
      <c r="A999" s="38"/>
      <c r="B999" s="39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2.5">
      <c r="A1000" s="38"/>
      <c r="B1000" s="39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  <row r="1001" spans="1:26" ht="12.5">
      <c r="A1001" s="38"/>
      <c r="B1001" s="39"/>
      <c r="C1001" s="38"/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</row>
  </sheetData>
  <sheetProtection algorithmName="SHA-512" hashValue="ta1bKs7Gqylb5tJig8AMpSZHUOSlNi8wmWsvLXLrOTYPwW06gGPb486oSD25qqZfkza19LzMGfFYzsP+l1QqHA==" saltValue="8ialHMEpczqK2cGTaqsraQ==" spinCount="100000" sheet="1" objects="1" scenarios="1"/>
  <mergeCells count="8">
    <mergeCell ref="C10:E10"/>
    <mergeCell ref="B2:E2"/>
    <mergeCell ref="B3:E3"/>
    <mergeCell ref="C4:E4"/>
    <mergeCell ref="C6:E6"/>
    <mergeCell ref="C8:E8"/>
    <mergeCell ref="C7:E7"/>
    <mergeCell ref="D5:E5"/>
  </mergeCell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4659260841701"/>
    <outlinePr summaryBelow="0" summaryRight="0"/>
  </sheetPr>
  <dimension ref="A1:AC977"/>
  <sheetViews>
    <sheetView showRowColHeaders="0" zoomScale="90" zoomScaleNormal="90" workbookViewId="0">
      <selection activeCell="B2" sqref="B2:H2"/>
    </sheetView>
  </sheetViews>
  <sheetFormatPr defaultColWidth="14.453125" defaultRowHeight="19"/>
  <cols>
    <col min="1" max="1" width="3.453125" style="6" customWidth="1"/>
    <col min="2" max="2" width="7.453125" style="14" customWidth="1"/>
    <col min="3" max="3" width="44" style="6" customWidth="1"/>
    <col min="4" max="4" width="21.453125" style="6" customWidth="1"/>
    <col min="5" max="5" width="16.08984375" style="6" customWidth="1"/>
    <col min="6" max="6" width="25.453125" style="6" customWidth="1"/>
    <col min="7" max="7" width="35.453125" style="6" customWidth="1"/>
    <col min="8" max="8" width="49" style="6" customWidth="1"/>
    <col min="9" max="9" width="12" style="6" customWidth="1"/>
    <col min="10" max="10" width="27" style="6" customWidth="1"/>
    <col min="11" max="16384" width="14.453125" style="6"/>
  </cols>
  <sheetData>
    <row r="1" spans="1:29" ht="20" customHeight="1" thickBot="1">
      <c r="A1" s="99"/>
    </row>
    <row r="2" spans="1:29" ht="28.5">
      <c r="A2" s="8"/>
      <c r="B2" s="457" t="s">
        <v>1025</v>
      </c>
      <c r="C2" s="458"/>
      <c r="D2" s="458"/>
      <c r="E2" s="458"/>
      <c r="F2" s="458"/>
      <c r="G2" s="458"/>
      <c r="H2" s="459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29" ht="18.5">
      <c r="A3" s="9"/>
      <c r="B3" s="460" t="s">
        <v>3</v>
      </c>
      <c r="C3" s="461"/>
      <c r="D3" s="461"/>
      <c r="E3" s="461"/>
      <c r="F3" s="461"/>
      <c r="G3" s="461"/>
      <c r="H3" s="462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1:29" ht="18.5">
      <c r="A4" s="10"/>
      <c r="B4" s="480" t="s">
        <v>4</v>
      </c>
      <c r="C4" s="481"/>
      <c r="D4" s="482"/>
      <c r="E4" s="194" t="s">
        <v>6</v>
      </c>
      <c r="F4" s="180" t="s">
        <v>9</v>
      </c>
      <c r="G4" s="180" t="s">
        <v>10</v>
      </c>
      <c r="H4" s="181" t="s">
        <v>11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1:29" ht="29">
      <c r="A5" s="11"/>
      <c r="B5" s="455" t="s">
        <v>17</v>
      </c>
      <c r="C5" s="465" t="s">
        <v>1032</v>
      </c>
      <c r="D5" s="466"/>
      <c r="E5" s="195" t="s">
        <v>723</v>
      </c>
      <c r="F5" s="195" t="s">
        <v>724</v>
      </c>
      <c r="G5" s="320" t="s">
        <v>725</v>
      </c>
      <c r="H5" s="196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1:29" ht="29">
      <c r="A6" s="11"/>
      <c r="B6" s="455"/>
      <c r="C6" s="467" t="s">
        <v>19</v>
      </c>
      <c r="D6" s="468"/>
      <c r="E6" s="197" t="s">
        <v>723</v>
      </c>
      <c r="F6" s="197" t="s">
        <v>724</v>
      </c>
      <c r="G6" s="321" t="s">
        <v>726</v>
      </c>
      <c r="H6" s="198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1:29" ht="29">
      <c r="A7" s="11"/>
      <c r="B7" s="455"/>
      <c r="C7" s="467" t="s">
        <v>20</v>
      </c>
      <c r="D7" s="468"/>
      <c r="E7" s="197" t="s">
        <v>723</v>
      </c>
      <c r="F7" s="197" t="s">
        <v>724</v>
      </c>
      <c r="G7" s="321" t="s">
        <v>726</v>
      </c>
      <c r="H7" s="198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1:29" ht="29">
      <c r="A8" s="11"/>
      <c r="B8" s="455"/>
      <c r="C8" s="467" t="s">
        <v>21</v>
      </c>
      <c r="D8" s="468"/>
      <c r="E8" s="197" t="s">
        <v>723</v>
      </c>
      <c r="F8" s="197" t="s">
        <v>724</v>
      </c>
      <c r="G8" s="321" t="s">
        <v>726</v>
      </c>
      <c r="H8" s="198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1:29" ht="29">
      <c r="A9" s="11"/>
      <c r="B9" s="455"/>
      <c r="C9" s="467" t="s">
        <v>22</v>
      </c>
      <c r="D9" s="468"/>
      <c r="E9" s="197" t="s">
        <v>723</v>
      </c>
      <c r="F9" s="197" t="s">
        <v>724</v>
      </c>
      <c r="G9" s="321" t="s">
        <v>726</v>
      </c>
      <c r="H9" s="198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1:29" ht="29">
      <c r="A10" s="11"/>
      <c r="B10" s="455"/>
      <c r="C10" s="483" t="s">
        <v>23</v>
      </c>
      <c r="D10" s="478"/>
      <c r="E10" s="199" t="s">
        <v>18</v>
      </c>
      <c r="F10" s="199" t="s">
        <v>724</v>
      </c>
      <c r="G10" s="322" t="s">
        <v>442</v>
      </c>
      <c r="H10" s="200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1:29" ht="43.5">
      <c r="A11" s="11"/>
      <c r="B11" s="455" t="s">
        <v>450</v>
      </c>
      <c r="C11" s="485" t="s">
        <v>300</v>
      </c>
      <c r="D11" s="201" t="s">
        <v>25</v>
      </c>
      <c r="E11" s="197" t="s">
        <v>24</v>
      </c>
      <c r="F11" s="197" t="s">
        <v>724</v>
      </c>
      <c r="G11" s="323" t="s">
        <v>864</v>
      </c>
      <c r="H11" s="202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1:29" ht="43.5">
      <c r="A12" s="11"/>
      <c r="B12" s="455"/>
      <c r="C12" s="485"/>
      <c r="D12" s="201" t="s">
        <v>26</v>
      </c>
      <c r="E12" s="197" t="s">
        <v>727</v>
      </c>
      <c r="F12" s="197" t="s">
        <v>724</v>
      </c>
      <c r="G12" s="323" t="s">
        <v>864</v>
      </c>
      <c r="H12" s="202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43.5">
      <c r="A13" s="11"/>
      <c r="B13" s="455"/>
      <c r="C13" s="485"/>
      <c r="D13" s="201" t="s">
        <v>27</v>
      </c>
      <c r="E13" s="197" t="s">
        <v>727</v>
      </c>
      <c r="F13" s="197" t="s">
        <v>724</v>
      </c>
      <c r="G13" s="323" t="s">
        <v>864</v>
      </c>
      <c r="H13" s="202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1:29" ht="43.5">
      <c r="A14" s="11"/>
      <c r="B14" s="455"/>
      <c r="C14" s="485"/>
      <c r="D14" s="261" t="s">
        <v>875</v>
      </c>
      <c r="E14" s="197" t="s">
        <v>727</v>
      </c>
      <c r="F14" s="197" t="s">
        <v>724</v>
      </c>
      <c r="G14" s="323" t="s">
        <v>864</v>
      </c>
      <c r="H14" s="202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1:29" ht="43.5">
      <c r="A15" s="11"/>
      <c r="B15" s="455"/>
      <c r="C15" s="485"/>
      <c r="D15" s="261" t="s">
        <v>868</v>
      </c>
      <c r="E15" s="197" t="s">
        <v>727</v>
      </c>
      <c r="F15" s="197" t="s">
        <v>724</v>
      </c>
      <c r="G15" s="323" t="s">
        <v>864</v>
      </c>
      <c r="H15" s="202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1:29" ht="43.5">
      <c r="A16" s="11"/>
      <c r="B16" s="455"/>
      <c r="C16" s="486"/>
      <c r="D16" s="201" t="s">
        <v>28</v>
      </c>
      <c r="E16" s="197" t="s">
        <v>727</v>
      </c>
      <c r="F16" s="197" t="s">
        <v>724</v>
      </c>
      <c r="G16" s="323" t="s">
        <v>864</v>
      </c>
      <c r="H16" s="202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1:29" ht="29">
      <c r="A17" s="11"/>
      <c r="B17" s="455"/>
      <c r="C17" s="468" t="s">
        <v>29</v>
      </c>
      <c r="D17" s="201" t="s">
        <v>728</v>
      </c>
      <c r="E17" s="197" t="s">
        <v>727</v>
      </c>
      <c r="F17" s="197" t="s">
        <v>724</v>
      </c>
      <c r="G17" s="321" t="s">
        <v>729</v>
      </c>
      <c r="H17" s="198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1:29" ht="29">
      <c r="A18" s="11"/>
      <c r="B18" s="455"/>
      <c r="C18" s="470"/>
      <c r="D18" s="201" t="s">
        <v>730</v>
      </c>
      <c r="E18" s="197" t="s">
        <v>727</v>
      </c>
      <c r="F18" s="197" t="s">
        <v>724</v>
      </c>
      <c r="G18" s="321" t="s">
        <v>729</v>
      </c>
      <c r="H18" s="198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1:29" ht="29">
      <c r="A19" s="11"/>
      <c r="B19" s="455"/>
      <c r="C19" s="476" t="s">
        <v>869</v>
      </c>
      <c r="D19" s="201" t="s">
        <v>728</v>
      </c>
      <c r="E19" s="197" t="s">
        <v>727</v>
      </c>
      <c r="F19" s="197" t="s">
        <v>724</v>
      </c>
      <c r="G19" s="321" t="s">
        <v>729</v>
      </c>
      <c r="H19" s="463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1:29" ht="29">
      <c r="A20" s="11"/>
      <c r="B20" s="455"/>
      <c r="C20" s="470"/>
      <c r="D20" s="201" t="s">
        <v>730</v>
      </c>
      <c r="E20" s="197" t="s">
        <v>727</v>
      </c>
      <c r="F20" s="197" t="s">
        <v>724</v>
      </c>
      <c r="G20" s="321" t="s">
        <v>293</v>
      </c>
      <c r="H20" s="464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1:29" ht="60" customHeight="1">
      <c r="A21" s="11"/>
      <c r="B21" s="455"/>
      <c r="C21" s="468" t="s">
        <v>30</v>
      </c>
      <c r="D21" s="201" t="s">
        <v>728</v>
      </c>
      <c r="E21" s="197" t="s">
        <v>727</v>
      </c>
      <c r="F21" s="197" t="s">
        <v>724</v>
      </c>
      <c r="G21" s="323" t="s">
        <v>1022</v>
      </c>
      <c r="H21" s="198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1:29" ht="35" customHeight="1">
      <c r="A22" s="11"/>
      <c r="B22" s="455"/>
      <c r="C22" s="470"/>
      <c r="D22" s="201" t="s">
        <v>730</v>
      </c>
      <c r="E22" s="197" t="s">
        <v>727</v>
      </c>
      <c r="F22" s="197" t="s">
        <v>724</v>
      </c>
      <c r="G22" s="323" t="s">
        <v>1023</v>
      </c>
      <c r="H22" s="198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1:29" ht="45" customHeight="1">
      <c r="A23" s="11"/>
      <c r="B23" s="455"/>
      <c r="C23" s="476" t="s">
        <v>870</v>
      </c>
      <c r="D23" s="201" t="s">
        <v>728</v>
      </c>
      <c r="E23" s="197" t="s">
        <v>727</v>
      </c>
      <c r="F23" s="197" t="s">
        <v>724</v>
      </c>
      <c r="G23" s="323" t="s">
        <v>864</v>
      </c>
      <c r="H23" s="198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1:29" ht="45" customHeight="1">
      <c r="A24" s="11"/>
      <c r="B24" s="455"/>
      <c r="C24" s="484"/>
      <c r="D24" s="203" t="s">
        <v>730</v>
      </c>
      <c r="E24" s="204" t="s">
        <v>727</v>
      </c>
      <c r="F24" s="204" t="s">
        <v>724</v>
      </c>
      <c r="G24" s="323" t="s">
        <v>864</v>
      </c>
      <c r="H24" s="20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1:29" ht="90" customHeight="1">
      <c r="A25" s="11"/>
      <c r="B25" s="455" t="s">
        <v>451</v>
      </c>
      <c r="C25" s="466" t="s">
        <v>31</v>
      </c>
      <c r="D25" s="477"/>
      <c r="E25" s="195" t="s">
        <v>32</v>
      </c>
      <c r="F25" s="195" t="s">
        <v>724</v>
      </c>
      <c r="G25" s="324" t="s">
        <v>866</v>
      </c>
      <c r="H25" s="196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1:29" ht="35" customHeight="1">
      <c r="A26" s="11"/>
      <c r="B26" s="455"/>
      <c r="C26" s="468" t="s">
        <v>33</v>
      </c>
      <c r="D26" s="201" t="s">
        <v>731</v>
      </c>
      <c r="E26" s="197" t="s">
        <v>727</v>
      </c>
      <c r="F26" s="197" t="s">
        <v>724</v>
      </c>
      <c r="G26" s="323" t="s">
        <v>865</v>
      </c>
      <c r="H26" s="202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1:29" ht="35" customHeight="1">
      <c r="A27" s="11"/>
      <c r="B27" s="455"/>
      <c r="C27" s="470"/>
      <c r="D27" s="201" t="s">
        <v>732</v>
      </c>
      <c r="E27" s="197" t="s">
        <v>727</v>
      </c>
      <c r="F27" s="197" t="s">
        <v>724</v>
      </c>
      <c r="G27" s="323" t="s">
        <v>865</v>
      </c>
      <c r="H27" s="198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1:29" ht="35" customHeight="1">
      <c r="A28" s="11"/>
      <c r="B28" s="455"/>
      <c r="C28" s="468" t="s">
        <v>34</v>
      </c>
      <c r="D28" s="201" t="s">
        <v>728</v>
      </c>
      <c r="E28" s="197" t="s">
        <v>727</v>
      </c>
      <c r="F28" s="197" t="s">
        <v>724</v>
      </c>
      <c r="G28" s="323" t="s">
        <v>865</v>
      </c>
      <c r="H28" s="190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</row>
    <row r="29" spans="1:29" ht="35" customHeight="1">
      <c r="A29" s="11"/>
      <c r="B29" s="455"/>
      <c r="C29" s="470"/>
      <c r="D29" s="201" t="s">
        <v>730</v>
      </c>
      <c r="E29" s="197" t="s">
        <v>727</v>
      </c>
      <c r="F29" s="197" t="s">
        <v>724</v>
      </c>
      <c r="G29" s="323" t="s">
        <v>865</v>
      </c>
      <c r="H29" s="206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</row>
    <row r="30" spans="1:29" ht="43.5">
      <c r="A30" s="11"/>
      <c r="B30" s="455"/>
      <c r="C30" s="478" t="s">
        <v>36</v>
      </c>
      <c r="D30" s="201" t="s">
        <v>289</v>
      </c>
      <c r="E30" s="197" t="s">
        <v>727</v>
      </c>
      <c r="F30" s="197" t="s">
        <v>724</v>
      </c>
      <c r="G30" s="323" t="s">
        <v>864</v>
      </c>
      <c r="H30" s="190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</row>
    <row r="31" spans="1:29" ht="43.5">
      <c r="A31" s="11"/>
      <c r="B31" s="455"/>
      <c r="C31" s="479"/>
      <c r="D31" s="207" t="s">
        <v>290</v>
      </c>
      <c r="E31" s="199" t="s">
        <v>727</v>
      </c>
      <c r="F31" s="199" t="s">
        <v>724</v>
      </c>
      <c r="G31" s="326" t="s">
        <v>864</v>
      </c>
      <c r="H31" s="208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</row>
    <row r="32" spans="1:29" ht="35" customHeight="1">
      <c r="A32" s="11"/>
      <c r="B32" s="455" t="s">
        <v>37</v>
      </c>
      <c r="C32" s="474" t="s">
        <v>38</v>
      </c>
      <c r="D32" s="209" t="s">
        <v>291</v>
      </c>
      <c r="E32" s="195" t="s">
        <v>733</v>
      </c>
      <c r="F32" s="195" t="s">
        <v>724</v>
      </c>
      <c r="G32" s="327" t="s">
        <v>865</v>
      </c>
      <c r="H32" s="210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</row>
    <row r="33" spans="1:29" ht="35" customHeight="1">
      <c r="A33" s="11"/>
      <c r="B33" s="455"/>
      <c r="C33" s="475"/>
      <c r="D33" s="201" t="s">
        <v>292</v>
      </c>
      <c r="E33" s="197" t="s">
        <v>16</v>
      </c>
      <c r="F33" s="197" t="s">
        <v>724</v>
      </c>
      <c r="G33" s="323" t="s">
        <v>865</v>
      </c>
      <c r="H33" s="211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</row>
    <row r="34" spans="1:29" ht="58">
      <c r="A34" s="11"/>
      <c r="B34" s="455"/>
      <c r="C34" s="468" t="s">
        <v>39</v>
      </c>
      <c r="D34" s="201" t="s">
        <v>734</v>
      </c>
      <c r="E34" s="197" t="s">
        <v>727</v>
      </c>
      <c r="F34" s="197" t="s">
        <v>724</v>
      </c>
      <c r="G34" s="323" t="s">
        <v>865</v>
      </c>
      <c r="H34" s="202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</row>
    <row r="35" spans="1:29" ht="58">
      <c r="A35" s="11"/>
      <c r="B35" s="455"/>
      <c r="C35" s="470"/>
      <c r="D35" s="201" t="s">
        <v>735</v>
      </c>
      <c r="E35" s="197" t="s">
        <v>727</v>
      </c>
      <c r="F35" s="197" t="s">
        <v>724</v>
      </c>
      <c r="G35" s="323" t="s">
        <v>865</v>
      </c>
      <c r="H35" s="202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</row>
    <row r="36" spans="1:29" ht="58">
      <c r="A36" s="11"/>
      <c r="B36" s="455"/>
      <c r="C36" s="468" t="s">
        <v>42</v>
      </c>
      <c r="D36" s="201" t="s">
        <v>40</v>
      </c>
      <c r="E36" s="197" t="s">
        <v>727</v>
      </c>
      <c r="F36" s="197" t="s">
        <v>724</v>
      </c>
      <c r="G36" s="323" t="s">
        <v>865</v>
      </c>
      <c r="H36" s="202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</row>
    <row r="37" spans="1:29" ht="58">
      <c r="A37" s="11"/>
      <c r="B37" s="455"/>
      <c r="C37" s="470"/>
      <c r="D37" s="201" t="s">
        <v>41</v>
      </c>
      <c r="E37" s="197" t="s">
        <v>727</v>
      </c>
      <c r="F37" s="197" t="s">
        <v>724</v>
      </c>
      <c r="G37" s="323" t="s">
        <v>865</v>
      </c>
      <c r="H37" s="202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</row>
    <row r="38" spans="1:29" ht="35" customHeight="1">
      <c r="A38" s="11"/>
      <c r="B38" s="455" t="s">
        <v>43</v>
      </c>
      <c r="C38" s="474" t="s">
        <v>44</v>
      </c>
      <c r="D38" s="209" t="s">
        <v>298</v>
      </c>
      <c r="E38" s="195" t="s">
        <v>727</v>
      </c>
      <c r="F38" s="195" t="s">
        <v>724</v>
      </c>
      <c r="G38" s="323" t="s">
        <v>865</v>
      </c>
      <c r="H38" s="212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</row>
    <row r="39" spans="1:29" ht="35" customHeight="1">
      <c r="A39" s="11"/>
      <c r="B39" s="455"/>
      <c r="C39" s="475"/>
      <c r="D39" s="201" t="s">
        <v>299</v>
      </c>
      <c r="E39" s="197" t="s">
        <v>727</v>
      </c>
      <c r="F39" s="197" t="s">
        <v>724</v>
      </c>
      <c r="G39" s="323" t="s">
        <v>865</v>
      </c>
      <c r="H39" s="190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</row>
    <row r="40" spans="1:29" ht="35" customHeight="1">
      <c r="A40" s="11"/>
      <c r="B40" s="455"/>
      <c r="C40" s="468" t="s">
        <v>45</v>
      </c>
      <c r="D40" s="469"/>
      <c r="E40" s="197" t="s">
        <v>727</v>
      </c>
      <c r="F40" s="197" t="s">
        <v>724</v>
      </c>
      <c r="G40" s="323" t="s">
        <v>865</v>
      </c>
      <c r="H40" s="190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</row>
    <row r="41" spans="1:29" ht="43" customHeight="1">
      <c r="A41" s="11"/>
      <c r="B41" s="455"/>
      <c r="C41" s="468" t="s">
        <v>46</v>
      </c>
      <c r="D41" s="469"/>
      <c r="E41" s="197" t="s">
        <v>727</v>
      </c>
      <c r="F41" s="197" t="s">
        <v>724</v>
      </c>
      <c r="G41" s="323" t="s">
        <v>865</v>
      </c>
      <c r="H41" s="190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</row>
    <row r="42" spans="1:29" ht="35" customHeight="1">
      <c r="A42" s="11"/>
      <c r="B42" s="455"/>
      <c r="C42" s="468" t="s">
        <v>47</v>
      </c>
      <c r="D42" s="201" t="s">
        <v>736</v>
      </c>
      <c r="E42" s="197" t="s">
        <v>727</v>
      </c>
      <c r="F42" s="197" t="s">
        <v>724</v>
      </c>
      <c r="G42" s="323" t="s">
        <v>865</v>
      </c>
      <c r="H42" s="190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</row>
    <row r="43" spans="1:29" ht="35" customHeight="1">
      <c r="A43" s="11"/>
      <c r="B43" s="455"/>
      <c r="C43" s="470"/>
      <c r="D43" s="201" t="s">
        <v>737</v>
      </c>
      <c r="E43" s="197" t="s">
        <v>727</v>
      </c>
      <c r="F43" s="197" t="s">
        <v>724</v>
      </c>
      <c r="G43" s="323" t="s">
        <v>865</v>
      </c>
      <c r="H43" s="190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</row>
    <row r="44" spans="1:29" ht="35" customHeight="1">
      <c r="A44" s="11"/>
      <c r="B44" s="455"/>
      <c r="C44" s="468" t="s">
        <v>50</v>
      </c>
      <c r="D44" s="201" t="s">
        <v>48</v>
      </c>
      <c r="E44" s="197" t="s">
        <v>727</v>
      </c>
      <c r="F44" s="197" t="s">
        <v>724</v>
      </c>
      <c r="G44" s="323" t="s">
        <v>865</v>
      </c>
      <c r="H44" s="190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</row>
    <row r="45" spans="1:29" ht="45" customHeight="1">
      <c r="A45" s="11"/>
      <c r="B45" s="455"/>
      <c r="C45" s="470"/>
      <c r="D45" s="201" t="s">
        <v>49</v>
      </c>
      <c r="E45" s="197" t="s">
        <v>24</v>
      </c>
      <c r="F45" s="197" t="s">
        <v>724</v>
      </c>
      <c r="G45" s="323" t="s">
        <v>867</v>
      </c>
      <c r="H45" s="20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</row>
    <row r="46" spans="1:29" ht="45" customHeight="1">
      <c r="A46" s="11"/>
      <c r="B46" s="455"/>
      <c r="C46" s="476" t="s">
        <v>871</v>
      </c>
      <c r="D46" s="469"/>
      <c r="E46" s="197" t="s">
        <v>738</v>
      </c>
      <c r="F46" s="197" t="s">
        <v>724</v>
      </c>
      <c r="G46" s="323" t="s">
        <v>866</v>
      </c>
      <c r="H46" s="202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</row>
    <row r="47" spans="1:29" ht="45" customHeight="1">
      <c r="A47" s="11"/>
      <c r="B47" s="455"/>
      <c r="C47" s="468" t="s">
        <v>53</v>
      </c>
      <c r="D47" s="469"/>
      <c r="E47" s="197" t="s">
        <v>738</v>
      </c>
      <c r="F47" s="197" t="s">
        <v>724</v>
      </c>
      <c r="G47" s="323" t="s">
        <v>866</v>
      </c>
      <c r="H47" s="463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</row>
    <row r="48" spans="1:29" ht="45" customHeight="1" thickBot="1">
      <c r="A48" s="11"/>
      <c r="B48" s="456"/>
      <c r="C48" s="472" t="s">
        <v>55</v>
      </c>
      <c r="D48" s="473"/>
      <c r="E48" s="213" t="s">
        <v>52</v>
      </c>
      <c r="F48" s="213" t="s">
        <v>288</v>
      </c>
      <c r="G48" s="323" t="s">
        <v>866</v>
      </c>
      <c r="H48" s="471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</row>
    <row r="49" spans="1:29">
      <c r="A49" s="12"/>
      <c r="B49" s="16"/>
      <c r="C49" s="12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</row>
    <row r="50" spans="1:29">
      <c r="A50" s="13"/>
      <c r="B50" s="17"/>
      <c r="C50" s="13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</row>
    <row r="51" spans="1:29">
      <c r="A51" s="13"/>
      <c r="B51" s="17"/>
      <c r="C51" s="13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</row>
    <row r="52" spans="1:29">
      <c r="A52" s="13"/>
      <c r="B52" s="17"/>
      <c r="C52" s="13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</row>
    <row r="53" spans="1:29">
      <c r="A53" s="13"/>
      <c r="B53" s="17"/>
      <c r="C53" s="13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</row>
    <row r="54" spans="1:29">
      <c r="A54" s="13"/>
      <c r="B54" s="17"/>
      <c r="C54" s="13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</row>
    <row r="55" spans="1:29">
      <c r="A55" s="13"/>
      <c r="B55" s="17"/>
      <c r="C55" s="13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</row>
    <row r="56" spans="1:29">
      <c r="A56" s="13"/>
      <c r="B56" s="17"/>
      <c r="C56" s="13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</row>
    <row r="57" spans="1:29">
      <c r="A57" s="13"/>
      <c r="B57" s="17"/>
      <c r="C57" s="13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</row>
    <row r="58" spans="1:29">
      <c r="A58" s="13"/>
      <c r="B58" s="17"/>
      <c r="C58" s="13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</row>
    <row r="59" spans="1:29">
      <c r="A59" s="13"/>
      <c r="B59" s="17"/>
      <c r="C59" s="13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</row>
    <row r="60" spans="1:29">
      <c r="A60" s="13"/>
      <c r="B60" s="17"/>
      <c r="C60" s="13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</row>
    <row r="61" spans="1:29">
      <c r="A61" s="13"/>
      <c r="B61" s="17"/>
      <c r="C61" s="13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</row>
    <row r="62" spans="1:29">
      <c r="A62" s="13"/>
      <c r="B62" s="17"/>
      <c r="C62" s="13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</row>
    <row r="63" spans="1:29">
      <c r="A63" s="13"/>
      <c r="B63" s="17"/>
      <c r="C63" s="13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</row>
    <row r="64" spans="1:29">
      <c r="A64" s="13"/>
      <c r="B64" s="17"/>
      <c r="C64" s="13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</row>
    <row r="65" spans="1:29">
      <c r="A65" s="13"/>
      <c r="B65" s="17"/>
      <c r="C65" s="13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</row>
    <row r="66" spans="1:29">
      <c r="A66" s="13"/>
      <c r="B66" s="17"/>
      <c r="C66" s="13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</row>
    <row r="67" spans="1:29">
      <c r="A67" s="13"/>
      <c r="B67" s="17"/>
      <c r="C67" s="13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</row>
    <row r="68" spans="1:29">
      <c r="A68" s="13"/>
      <c r="B68" s="17"/>
      <c r="C68" s="13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</row>
    <row r="69" spans="1:29">
      <c r="A69" s="13"/>
      <c r="B69" s="17"/>
      <c r="C69" s="13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</row>
    <row r="70" spans="1:29">
      <c r="A70" s="13"/>
      <c r="B70" s="17"/>
      <c r="C70" s="13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1:29">
      <c r="A71" s="13"/>
      <c r="B71" s="17"/>
      <c r="C71" s="13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1:29">
      <c r="A72" s="13"/>
      <c r="B72" s="17"/>
      <c r="C72" s="13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1:29">
      <c r="A73" s="13"/>
      <c r="B73" s="17"/>
      <c r="C73" s="13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</row>
    <row r="74" spans="1:29">
      <c r="A74" s="13"/>
      <c r="B74" s="17"/>
      <c r="C74" s="13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</row>
    <row r="75" spans="1:29">
      <c r="A75" s="13"/>
      <c r="B75" s="17"/>
      <c r="C75" s="13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</row>
    <row r="76" spans="1:29">
      <c r="A76" s="13"/>
      <c r="B76" s="17"/>
      <c r="C76" s="13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</row>
    <row r="77" spans="1:29">
      <c r="A77" s="13"/>
      <c r="B77" s="17"/>
      <c r="C77" s="13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</row>
    <row r="78" spans="1:29">
      <c r="A78" s="13"/>
      <c r="B78" s="17"/>
      <c r="C78" s="13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</row>
    <row r="79" spans="1:29">
      <c r="A79" s="13"/>
      <c r="B79" s="17"/>
      <c r="C79" s="13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</row>
    <row r="80" spans="1:29">
      <c r="A80" s="13"/>
      <c r="B80" s="17"/>
      <c r="C80" s="13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</row>
    <row r="81" spans="1:29">
      <c r="A81" s="13"/>
      <c r="B81" s="17"/>
      <c r="C81" s="13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</row>
    <row r="82" spans="1:29">
      <c r="A82" s="13"/>
      <c r="B82" s="17"/>
      <c r="C82" s="13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</row>
    <row r="83" spans="1:29">
      <c r="A83" s="13"/>
      <c r="B83" s="17"/>
      <c r="C83" s="13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</row>
    <row r="84" spans="1:29">
      <c r="A84" s="13"/>
      <c r="B84" s="17"/>
      <c r="C84" s="13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</row>
    <row r="85" spans="1:29">
      <c r="A85" s="13"/>
      <c r="B85" s="17"/>
      <c r="C85" s="13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</row>
    <row r="86" spans="1:29">
      <c r="A86" s="13"/>
      <c r="B86" s="17"/>
      <c r="C86" s="13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</row>
    <row r="87" spans="1:29">
      <c r="A87" s="13"/>
      <c r="B87" s="17"/>
      <c r="C87" s="1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</row>
    <row r="88" spans="1:29">
      <c r="A88" s="13"/>
      <c r="B88" s="17"/>
      <c r="C88" s="13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</row>
    <row r="89" spans="1:29">
      <c r="A89" s="13"/>
      <c r="B89" s="17"/>
      <c r="C89" s="13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</row>
    <row r="90" spans="1:29">
      <c r="A90" s="13"/>
      <c r="B90" s="17"/>
      <c r="C90" s="13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</row>
    <row r="91" spans="1:29">
      <c r="A91" s="13"/>
      <c r="B91" s="17"/>
      <c r="C91" s="13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</row>
    <row r="92" spans="1:29">
      <c r="A92" s="13"/>
      <c r="B92" s="17"/>
      <c r="C92" s="1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</row>
    <row r="93" spans="1:29">
      <c r="A93" s="13"/>
      <c r="B93" s="17"/>
      <c r="C93" s="13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</row>
    <row r="94" spans="1:29">
      <c r="A94" s="13"/>
      <c r="B94" s="17"/>
      <c r="C94" s="13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</row>
    <row r="95" spans="1:29">
      <c r="A95" s="13"/>
      <c r="B95" s="17"/>
      <c r="C95" s="13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</row>
    <row r="96" spans="1:29">
      <c r="A96" s="13"/>
      <c r="B96" s="17"/>
      <c r="C96" s="13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</row>
    <row r="97" spans="1:29">
      <c r="A97" s="13"/>
      <c r="B97" s="17"/>
      <c r="C97" s="13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</row>
    <row r="98" spans="1:29">
      <c r="A98" s="13"/>
      <c r="B98" s="17"/>
      <c r="C98" s="13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</row>
    <row r="99" spans="1:29">
      <c r="A99" s="13"/>
      <c r="B99" s="17"/>
      <c r="C99" s="13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</row>
    <row r="100" spans="1:29">
      <c r="A100" s="13"/>
      <c r="B100" s="17"/>
      <c r="C100" s="13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</row>
    <row r="101" spans="1:29">
      <c r="A101" s="13"/>
      <c r="B101" s="17"/>
      <c r="C101" s="13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</row>
    <row r="102" spans="1:29">
      <c r="A102" s="13"/>
      <c r="B102" s="17"/>
      <c r="C102" s="13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</row>
    <row r="103" spans="1:29">
      <c r="A103" s="13"/>
      <c r="B103" s="17"/>
      <c r="C103" s="13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</row>
    <row r="104" spans="1:29">
      <c r="A104" s="13"/>
      <c r="B104" s="17"/>
      <c r="C104" s="13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</row>
    <row r="105" spans="1:29">
      <c r="A105" s="13"/>
      <c r="B105" s="17"/>
      <c r="C105" s="13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</row>
    <row r="106" spans="1:29">
      <c r="A106" s="13"/>
      <c r="B106" s="17"/>
      <c r="C106" s="13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</row>
    <row r="107" spans="1:29">
      <c r="A107" s="13"/>
      <c r="B107" s="17"/>
      <c r="C107" s="13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</row>
    <row r="108" spans="1:29">
      <c r="A108" s="13"/>
      <c r="B108" s="17"/>
      <c r="C108" s="13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</row>
    <row r="109" spans="1:29">
      <c r="A109" s="13"/>
      <c r="B109" s="17"/>
      <c r="C109" s="13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</row>
    <row r="110" spans="1:29">
      <c r="A110" s="13"/>
      <c r="B110" s="17"/>
      <c r="C110" s="13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</row>
    <row r="111" spans="1:29">
      <c r="A111" s="13"/>
      <c r="B111" s="17"/>
      <c r="C111" s="13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</row>
    <row r="112" spans="1:29">
      <c r="A112" s="13"/>
      <c r="B112" s="17"/>
      <c r="C112" s="13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</row>
    <row r="113" spans="1:29">
      <c r="A113" s="13"/>
      <c r="B113" s="17"/>
      <c r="C113" s="13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</row>
    <row r="114" spans="1:29">
      <c r="A114" s="13"/>
      <c r="B114" s="17"/>
      <c r="C114" s="13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</row>
    <row r="115" spans="1:29">
      <c r="A115" s="13"/>
      <c r="B115" s="17"/>
      <c r="C115" s="13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</row>
    <row r="116" spans="1:29">
      <c r="A116" s="13"/>
      <c r="B116" s="17"/>
      <c r="C116" s="13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</row>
    <row r="117" spans="1:29">
      <c r="A117" s="13"/>
      <c r="B117" s="17"/>
      <c r="C117" s="13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</row>
    <row r="118" spans="1:29">
      <c r="A118" s="13"/>
      <c r="B118" s="17"/>
      <c r="C118" s="13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</row>
    <row r="119" spans="1:29">
      <c r="A119" s="13"/>
      <c r="B119" s="17"/>
      <c r="C119" s="13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</row>
    <row r="120" spans="1:29">
      <c r="A120" s="13"/>
      <c r="B120" s="17"/>
      <c r="C120" s="13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</row>
    <row r="121" spans="1:29">
      <c r="A121" s="13"/>
      <c r="B121" s="17"/>
      <c r="C121" s="13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</row>
    <row r="122" spans="1:29">
      <c r="A122" s="13"/>
      <c r="B122" s="17"/>
      <c r="C122" s="13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</row>
    <row r="123" spans="1:29">
      <c r="A123" s="13"/>
      <c r="B123" s="17"/>
      <c r="C123" s="13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</row>
    <row r="124" spans="1:29">
      <c r="A124" s="13"/>
      <c r="B124" s="17"/>
      <c r="C124" s="13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</row>
    <row r="125" spans="1:29">
      <c r="A125" s="13"/>
      <c r="B125" s="17"/>
      <c r="C125" s="13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</row>
    <row r="126" spans="1:29">
      <c r="A126" s="13"/>
      <c r="B126" s="17"/>
      <c r="C126" s="13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</row>
    <row r="127" spans="1:29">
      <c r="A127" s="13"/>
      <c r="B127" s="17"/>
      <c r="C127" s="13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</row>
    <row r="128" spans="1:29">
      <c r="A128" s="13"/>
      <c r="B128" s="17"/>
      <c r="C128" s="13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</row>
    <row r="129" spans="1:29">
      <c r="A129" s="13"/>
      <c r="B129" s="17"/>
      <c r="C129" s="13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</row>
    <row r="130" spans="1:29">
      <c r="A130" s="13"/>
      <c r="B130" s="17"/>
      <c r="C130" s="13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</row>
    <row r="131" spans="1:29">
      <c r="A131" s="13"/>
      <c r="B131" s="17"/>
      <c r="C131" s="13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</row>
    <row r="132" spans="1:29">
      <c r="A132" s="13"/>
      <c r="B132" s="17"/>
      <c r="C132" s="13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</row>
    <row r="133" spans="1:29">
      <c r="A133" s="13"/>
      <c r="B133" s="17"/>
      <c r="C133" s="13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</row>
    <row r="134" spans="1:29">
      <c r="A134" s="13"/>
      <c r="B134" s="17"/>
      <c r="C134" s="13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</row>
    <row r="135" spans="1:29">
      <c r="A135" s="13"/>
      <c r="B135" s="17"/>
      <c r="C135" s="13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</row>
    <row r="136" spans="1:29">
      <c r="A136" s="13"/>
      <c r="B136" s="17"/>
      <c r="C136" s="13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</row>
    <row r="137" spans="1:29">
      <c r="A137" s="13"/>
      <c r="B137" s="17"/>
      <c r="C137" s="13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</row>
    <row r="138" spans="1:29">
      <c r="A138" s="13"/>
      <c r="B138" s="17"/>
      <c r="C138" s="13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</row>
    <row r="139" spans="1:29">
      <c r="A139" s="13"/>
      <c r="B139" s="17"/>
      <c r="C139" s="13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</row>
    <row r="140" spans="1:29">
      <c r="A140" s="13"/>
      <c r="B140" s="17"/>
      <c r="C140" s="13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</row>
    <row r="141" spans="1:29">
      <c r="A141" s="13"/>
      <c r="B141" s="17"/>
      <c r="C141" s="13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</row>
    <row r="142" spans="1:29">
      <c r="A142" s="13"/>
      <c r="B142" s="17"/>
      <c r="C142" s="13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</row>
    <row r="143" spans="1:29">
      <c r="A143" s="13"/>
      <c r="B143" s="17"/>
      <c r="C143" s="13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</row>
    <row r="144" spans="1:29">
      <c r="A144" s="13"/>
      <c r="B144" s="17"/>
      <c r="C144" s="13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</row>
    <row r="145" spans="1:29">
      <c r="A145" s="13"/>
      <c r="B145" s="17"/>
      <c r="C145" s="13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</row>
    <row r="146" spans="1:29">
      <c r="A146" s="13"/>
      <c r="B146" s="17"/>
      <c r="C146" s="13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</row>
    <row r="147" spans="1:29">
      <c r="A147" s="13"/>
      <c r="B147" s="17"/>
      <c r="C147" s="13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</row>
    <row r="148" spans="1:29">
      <c r="A148" s="13"/>
      <c r="B148" s="17"/>
      <c r="C148" s="13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</row>
    <row r="149" spans="1:29">
      <c r="A149" s="13"/>
      <c r="B149" s="17"/>
      <c r="C149" s="13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</row>
    <row r="150" spans="1:29">
      <c r="A150" s="13"/>
      <c r="B150" s="17"/>
      <c r="C150" s="13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</row>
    <row r="151" spans="1:29">
      <c r="A151" s="13"/>
      <c r="B151" s="17"/>
      <c r="C151" s="13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</row>
    <row r="152" spans="1:29">
      <c r="A152" s="13"/>
      <c r="B152" s="17"/>
      <c r="C152" s="13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</row>
    <row r="153" spans="1:29">
      <c r="A153" s="13"/>
      <c r="B153" s="17"/>
      <c r="C153" s="13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</row>
    <row r="154" spans="1:29">
      <c r="A154" s="13"/>
      <c r="B154" s="17"/>
      <c r="C154" s="13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</row>
    <row r="155" spans="1:29">
      <c r="A155" s="13"/>
      <c r="B155" s="17"/>
      <c r="C155" s="13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</row>
    <row r="156" spans="1:29">
      <c r="A156" s="13"/>
      <c r="B156" s="17"/>
      <c r="C156" s="13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</row>
    <row r="157" spans="1:29">
      <c r="A157" s="13"/>
      <c r="B157" s="17"/>
      <c r="C157" s="13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</row>
    <row r="158" spans="1:29">
      <c r="A158" s="13"/>
      <c r="B158" s="17"/>
      <c r="C158" s="13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</row>
    <row r="159" spans="1:29">
      <c r="A159" s="13"/>
      <c r="B159" s="17"/>
      <c r="C159" s="13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</row>
    <row r="160" spans="1:29">
      <c r="A160" s="13"/>
      <c r="B160" s="17"/>
      <c r="C160" s="13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</row>
    <row r="161" spans="1:29">
      <c r="A161" s="13"/>
      <c r="B161" s="17"/>
      <c r="C161" s="13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</row>
    <row r="162" spans="1:29">
      <c r="A162" s="13"/>
      <c r="B162" s="17"/>
      <c r="C162" s="13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</row>
    <row r="163" spans="1:29">
      <c r="A163" s="13"/>
      <c r="B163" s="17"/>
      <c r="C163" s="13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</row>
    <row r="164" spans="1:29">
      <c r="A164" s="13"/>
      <c r="B164" s="17"/>
      <c r="C164" s="13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</row>
    <row r="165" spans="1:29">
      <c r="A165" s="13"/>
      <c r="B165" s="17"/>
      <c r="C165" s="13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</row>
    <row r="166" spans="1:29">
      <c r="A166" s="13"/>
      <c r="B166" s="17"/>
      <c r="C166" s="13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</row>
    <row r="167" spans="1:29">
      <c r="A167" s="13"/>
      <c r="B167" s="17"/>
      <c r="C167" s="13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</row>
    <row r="168" spans="1:29">
      <c r="A168" s="13"/>
      <c r="B168" s="17"/>
      <c r="C168" s="13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</row>
    <row r="169" spans="1:29">
      <c r="A169" s="13"/>
      <c r="B169" s="17"/>
      <c r="C169" s="13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</row>
    <row r="170" spans="1:29">
      <c r="A170" s="13"/>
      <c r="B170" s="17"/>
      <c r="C170" s="13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</row>
    <row r="171" spans="1:29">
      <c r="A171" s="13"/>
      <c r="B171" s="17"/>
      <c r="C171" s="13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</row>
    <row r="172" spans="1:29">
      <c r="A172" s="13"/>
      <c r="B172" s="17"/>
      <c r="C172" s="13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</row>
    <row r="173" spans="1:29">
      <c r="A173" s="13"/>
      <c r="B173" s="17"/>
      <c r="C173" s="13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</row>
    <row r="174" spans="1:29">
      <c r="A174" s="13"/>
      <c r="B174" s="17"/>
      <c r="C174" s="13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</row>
    <row r="175" spans="1:29">
      <c r="A175" s="13"/>
      <c r="B175" s="17"/>
      <c r="C175" s="13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</row>
    <row r="176" spans="1:29">
      <c r="A176" s="13"/>
      <c r="B176" s="17"/>
      <c r="C176" s="13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</row>
    <row r="177" spans="1:29">
      <c r="A177" s="13"/>
      <c r="B177" s="17"/>
      <c r="C177" s="13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</row>
    <row r="178" spans="1:29">
      <c r="A178" s="13"/>
      <c r="B178" s="17"/>
      <c r="C178" s="13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</row>
    <row r="179" spans="1:29">
      <c r="A179" s="13"/>
      <c r="B179" s="17"/>
      <c r="C179" s="13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</row>
    <row r="180" spans="1:29">
      <c r="A180" s="13"/>
      <c r="B180" s="17"/>
      <c r="C180" s="13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</row>
    <row r="181" spans="1:29">
      <c r="A181" s="13"/>
      <c r="B181" s="17"/>
      <c r="C181" s="13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</row>
    <row r="182" spans="1:29">
      <c r="A182" s="13"/>
      <c r="B182" s="17"/>
      <c r="C182" s="13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</row>
    <row r="183" spans="1:29">
      <c r="A183" s="13"/>
      <c r="B183" s="17"/>
      <c r="C183" s="13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</row>
    <row r="184" spans="1:29">
      <c r="A184" s="13"/>
      <c r="B184" s="17"/>
      <c r="C184" s="13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</row>
    <row r="185" spans="1:29">
      <c r="A185" s="13"/>
      <c r="B185" s="17"/>
      <c r="C185" s="13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</row>
    <row r="186" spans="1:29">
      <c r="A186" s="13"/>
      <c r="B186" s="17"/>
      <c r="C186" s="13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</row>
    <row r="187" spans="1:29">
      <c r="A187" s="13"/>
      <c r="B187" s="17"/>
      <c r="C187" s="13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</row>
    <row r="188" spans="1:29">
      <c r="A188" s="13"/>
      <c r="B188" s="17"/>
      <c r="C188" s="13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</row>
    <row r="189" spans="1:29">
      <c r="A189" s="13"/>
      <c r="B189" s="17"/>
      <c r="C189" s="13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</row>
    <row r="190" spans="1:29">
      <c r="A190" s="13"/>
      <c r="B190" s="17"/>
      <c r="C190" s="13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</row>
    <row r="191" spans="1:29">
      <c r="A191" s="13"/>
      <c r="B191" s="17"/>
      <c r="C191" s="13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</row>
    <row r="192" spans="1:29">
      <c r="A192" s="13"/>
      <c r="B192" s="17"/>
      <c r="C192" s="13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</row>
    <row r="193" spans="1:29">
      <c r="A193" s="13"/>
      <c r="B193" s="17"/>
      <c r="C193" s="13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</row>
    <row r="194" spans="1:29">
      <c r="A194" s="13"/>
      <c r="B194" s="17"/>
      <c r="C194" s="13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</row>
    <row r="195" spans="1:29">
      <c r="A195" s="13"/>
      <c r="B195" s="17"/>
      <c r="C195" s="13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</row>
    <row r="196" spans="1:29">
      <c r="A196" s="13"/>
      <c r="B196" s="17"/>
      <c r="C196" s="13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</row>
    <row r="197" spans="1:29">
      <c r="A197" s="13"/>
      <c r="B197" s="17"/>
      <c r="C197" s="13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</row>
    <row r="198" spans="1:29">
      <c r="A198" s="13"/>
      <c r="B198" s="17"/>
      <c r="C198" s="13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</row>
    <row r="199" spans="1:29">
      <c r="A199" s="13"/>
      <c r="B199" s="17"/>
      <c r="C199" s="13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</row>
    <row r="200" spans="1:29">
      <c r="A200" s="13"/>
      <c r="B200" s="17"/>
      <c r="C200" s="13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</row>
    <row r="201" spans="1:29">
      <c r="A201" s="13"/>
      <c r="B201" s="17"/>
      <c r="C201" s="13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</row>
    <row r="202" spans="1:29">
      <c r="A202" s="13"/>
      <c r="B202" s="17"/>
      <c r="C202" s="13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</row>
    <row r="203" spans="1:29">
      <c r="A203" s="13"/>
      <c r="B203" s="17"/>
      <c r="C203" s="13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</row>
    <row r="204" spans="1:29">
      <c r="A204" s="13"/>
      <c r="B204" s="17"/>
      <c r="C204" s="13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</row>
    <row r="205" spans="1:29">
      <c r="A205" s="13"/>
      <c r="B205" s="17"/>
      <c r="C205" s="13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</row>
    <row r="206" spans="1:29">
      <c r="A206" s="13"/>
      <c r="B206" s="17"/>
      <c r="C206" s="13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</row>
    <row r="207" spans="1:29">
      <c r="A207" s="13"/>
      <c r="B207" s="17"/>
      <c r="C207" s="13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</row>
    <row r="208" spans="1:29">
      <c r="A208" s="13"/>
      <c r="B208" s="17"/>
      <c r="C208" s="13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</row>
    <row r="209" spans="1:29">
      <c r="A209" s="13"/>
      <c r="B209" s="17"/>
      <c r="C209" s="13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</row>
    <row r="210" spans="1:29">
      <c r="A210" s="13"/>
      <c r="B210" s="17"/>
      <c r="C210" s="13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</row>
    <row r="211" spans="1:29">
      <c r="A211" s="13"/>
      <c r="B211" s="17"/>
      <c r="C211" s="13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</row>
    <row r="212" spans="1:29">
      <c r="A212" s="13"/>
      <c r="B212" s="17"/>
      <c r="C212" s="13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</row>
    <row r="213" spans="1:29">
      <c r="A213" s="13"/>
      <c r="B213" s="17"/>
      <c r="C213" s="13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</row>
    <row r="214" spans="1:29">
      <c r="A214" s="13"/>
      <c r="B214" s="17"/>
      <c r="C214" s="13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</row>
    <row r="215" spans="1:29">
      <c r="A215" s="13"/>
      <c r="B215" s="17"/>
      <c r="C215" s="13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</row>
    <row r="216" spans="1:29">
      <c r="A216" s="13"/>
      <c r="B216" s="17"/>
      <c r="C216" s="13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</row>
    <row r="217" spans="1:29">
      <c r="A217" s="13"/>
      <c r="B217" s="17"/>
      <c r="C217" s="13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</row>
    <row r="218" spans="1:29">
      <c r="A218" s="13"/>
      <c r="B218" s="17"/>
      <c r="C218" s="13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</row>
    <row r="219" spans="1:29">
      <c r="A219" s="13"/>
      <c r="B219" s="17"/>
      <c r="C219" s="13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</row>
    <row r="220" spans="1:29">
      <c r="A220" s="13"/>
      <c r="B220" s="17"/>
      <c r="C220" s="13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</row>
    <row r="221" spans="1:29">
      <c r="A221" s="13"/>
      <c r="B221" s="17"/>
      <c r="C221" s="13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</row>
    <row r="222" spans="1:29">
      <c r="A222" s="13"/>
      <c r="B222" s="17"/>
      <c r="C222" s="13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</row>
    <row r="223" spans="1:29">
      <c r="A223" s="13"/>
      <c r="B223" s="17"/>
      <c r="C223" s="13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</row>
    <row r="224" spans="1:29">
      <c r="A224" s="13"/>
      <c r="B224" s="17"/>
      <c r="C224" s="13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</row>
    <row r="225" spans="1:29">
      <c r="A225" s="13"/>
      <c r="B225" s="17"/>
      <c r="C225" s="13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</row>
    <row r="226" spans="1:29">
      <c r="A226" s="13"/>
      <c r="B226" s="17"/>
      <c r="C226" s="13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</row>
    <row r="227" spans="1:29">
      <c r="A227" s="13"/>
      <c r="B227" s="17"/>
      <c r="C227" s="13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</row>
    <row r="228" spans="1:29">
      <c r="A228" s="13"/>
      <c r="B228" s="17"/>
      <c r="C228" s="13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</row>
    <row r="229" spans="1:29">
      <c r="A229" s="13"/>
      <c r="B229" s="17"/>
      <c r="C229" s="13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</row>
    <row r="230" spans="1:29">
      <c r="A230" s="13"/>
      <c r="B230" s="17"/>
      <c r="C230" s="13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</row>
    <row r="231" spans="1:29">
      <c r="A231" s="13"/>
      <c r="B231" s="17"/>
      <c r="C231" s="13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</row>
    <row r="232" spans="1:29">
      <c r="A232" s="13"/>
      <c r="B232" s="17"/>
      <c r="C232" s="13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</row>
    <row r="233" spans="1:29">
      <c r="A233" s="13"/>
      <c r="B233" s="17"/>
      <c r="C233" s="13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</row>
    <row r="234" spans="1:29">
      <c r="A234" s="13"/>
      <c r="B234" s="17"/>
      <c r="C234" s="13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</row>
    <row r="235" spans="1:29">
      <c r="A235" s="13"/>
      <c r="B235" s="17"/>
      <c r="C235" s="13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</row>
    <row r="236" spans="1:29">
      <c r="A236" s="13"/>
      <c r="B236" s="17"/>
      <c r="C236" s="13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</row>
    <row r="237" spans="1:29">
      <c r="A237" s="13"/>
      <c r="B237" s="17"/>
      <c r="C237" s="13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</row>
    <row r="238" spans="1:29">
      <c r="A238" s="13"/>
      <c r="B238" s="17"/>
      <c r="C238" s="13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</row>
    <row r="239" spans="1:29">
      <c r="A239" s="13"/>
      <c r="B239" s="17"/>
      <c r="C239" s="13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</row>
    <row r="240" spans="1:29">
      <c r="A240" s="13"/>
      <c r="B240" s="17"/>
      <c r="C240" s="13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</row>
    <row r="241" spans="1:29">
      <c r="A241" s="13"/>
      <c r="B241" s="17"/>
      <c r="C241" s="13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</row>
    <row r="242" spans="1:29">
      <c r="A242" s="13"/>
      <c r="B242" s="17"/>
      <c r="C242" s="13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</row>
    <row r="243" spans="1:29">
      <c r="A243" s="13"/>
      <c r="B243" s="17"/>
      <c r="C243" s="13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</row>
    <row r="244" spans="1:29">
      <c r="A244" s="13"/>
      <c r="B244" s="17"/>
      <c r="C244" s="13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</row>
    <row r="245" spans="1:29">
      <c r="A245" s="13"/>
      <c r="B245" s="17"/>
      <c r="C245" s="13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</row>
    <row r="246" spans="1:29">
      <c r="A246" s="13"/>
      <c r="B246" s="17"/>
      <c r="C246" s="13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</row>
    <row r="247" spans="1:29">
      <c r="A247" s="13"/>
      <c r="B247" s="17"/>
      <c r="C247" s="13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</row>
    <row r="248" spans="1:29">
      <c r="A248" s="13"/>
      <c r="B248" s="17"/>
      <c r="C248" s="13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</row>
    <row r="249" spans="1:29">
      <c r="A249" s="13"/>
      <c r="B249" s="17"/>
      <c r="C249" s="13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</row>
    <row r="250" spans="1:29">
      <c r="A250" s="13"/>
      <c r="B250" s="17"/>
      <c r="C250" s="13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</row>
    <row r="251" spans="1:29">
      <c r="A251" s="13"/>
      <c r="B251" s="17"/>
      <c r="C251" s="13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</row>
    <row r="252" spans="1:29">
      <c r="A252" s="13"/>
      <c r="B252" s="17"/>
      <c r="C252" s="13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</row>
    <row r="253" spans="1:29">
      <c r="A253" s="13"/>
      <c r="B253" s="17"/>
      <c r="C253" s="13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</row>
    <row r="254" spans="1:29">
      <c r="A254" s="13"/>
      <c r="B254" s="17"/>
      <c r="C254" s="13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</row>
    <row r="255" spans="1:29">
      <c r="A255" s="13"/>
      <c r="B255" s="17"/>
      <c r="C255" s="13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</row>
    <row r="256" spans="1:29">
      <c r="A256" s="13"/>
      <c r="B256" s="17"/>
      <c r="C256" s="13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</row>
    <row r="257" spans="1:29">
      <c r="A257" s="13"/>
      <c r="B257" s="17"/>
      <c r="C257" s="13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</row>
    <row r="258" spans="1:29">
      <c r="A258" s="13"/>
      <c r="B258" s="17"/>
      <c r="C258" s="13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</row>
    <row r="259" spans="1:29">
      <c r="A259" s="13"/>
      <c r="B259" s="17"/>
      <c r="C259" s="13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</row>
    <row r="260" spans="1:29">
      <c r="A260" s="13"/>
      <c r="B260" s="17"/>
      <c r="C260" s="13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</row>
    <row r="261" spans="1:29">
      <c r="A261" s="13"/>
      <c r="B261" s="17"/>
      <c r="C261" s="13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</row>
    <row r="262" spans="1:29">
      <c r="A262" s="13"/>
      <c r="B262" s="17"/>
      <c r="C262" s="13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</row>
    <row r="263" spans="1:29">
      <c r="A263" s="13"/>
      <c r="B263" s="17"/>
      <c r="C263" s="13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</row>
    <row r="264" spans="1:29">
      <c r="A264" s="13"/>
      <c r="B264" s="17"/>
      <c r="C264" s="13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</row>
    <row r="265" spans="1:29">
      <c r="A265" s="13"/>
      <c r="B265" s="17"/>
      <c r="C265" s="13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</row>
    <row r="266" spans="1:29">
      <c r="A266" s="13"/>
      <c r="B266" s="17"/>
      <c r="C266" s="13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</row>
    <row r="267" spans="1:29">
      <c r="A267" s="13"/>
      <c r="B267" s="17"/>
      <c r="C267" s="13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</row>
    <row r="268" spans="1:29">
      <c r="A268" s="13"/>
      <c r="B268" s="17"/>
      <c r="C268" s="13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</row>
    <row r="269" spans="1:29">
      <c r="A269" s="13"/>
      <c r="B269" s="17"/>
      <c r="C269" s="13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</row>
    <row r="270" spans="1:29">
      <c r="A270" s="13"/>
      <c r="B270" s="17"/>
      <c r="C270" s="13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</row>
    <row r="271" spans="1:29">
      <c r="A271" s="13"/>
      <c r="B271" s="17"/>
      <c r="C271" s="13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</row>
    <row r="272" spans="1:29">
      <c r="A272" s="13"/>
      <c r="B272" s="17"/>
      <c r="C272" s="13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</row>
    <row r="273" spans="1:29">
      <c r="A273" s="13"/>
      <c r="B273" s="17"/>
      <c r="C273" s="13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</row>
    <row r="274" spans="1:29">
      <c r="A274" s="13"/>
      <c r="B274" s="17"/>
      <c r="C274" s="13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</row>
    <row r="275" spans="1:29">
      <c r="A275" s="13"/>
      <c r="B275" s="17"/>
      <c r="C275" s="13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</row>
    <row r="276" spans="1:29">
      <c r="A276" s="13"/>
      <c r="B276" s="17"/>
      <c r="C276" s="13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</row>
    <row r="277" spans="1:29">
      <c r="A277" s="13"/>
      <c r="B277" s="17"/>
      <c r="C277" s="13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</row>
    <row r="278" spans="1:29">
      <c r="A278" s="13"/>
      <c r="B278" s="17"/>
      <c r="C278" s="13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</row>
    <row r="279" spans="1:29">
      <c r="A279" s="13"/>
      <c r="B279" s="17"/>
      <c r="C279" s="13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</row>
    <row r="280" spans="1:29">
      <c r="A280" s="13"/>
      <c r="B280" s="17"/>
      <c r="C280" s="13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</row>
    <row r="281" spans="1:29">
      <c r="A281" s="13"/>
      <c r="B281" s="17"/>
      <c r="C281" s="13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</row>
    <row r="282" spans="1:29">
      <c r="A282" s="13"/>
      <c r="B282" s="17"/>
      <c r="C282" s="13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</row>
    <row r="283" spans="1:29">
      <c r="A283" s="13"/>
      <c r="B283" s="17"/>
      <c r="C283" s="13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</row>
    <row r="284" spans="1:29">
      <c r="A284" s="13"/>
      <c r="B284" s="17"/>
      <c r="C284" s="13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</row>
    <row r="285" spans="1:29">
      <c r="A285" s="13"/>
      <c r="B285" s="17"/>
      <c r="C285" s="13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</row>
    <row r="286" spans="1:29">
      <c r="A286" s="13"/>
      <c r="B286" s="17"/>
      <c r="C286" s="13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</row>
    <row r="287" spans="1:29">
      <c r="A287" s="13"/>
      <c r="B287" s="17"/>
      <c r="C287" s="13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</row>
    <row r="288" spans="1:29">
      <c r="A288" s="13"/>
      <c r="B288" s="17"/>
      <c r="C288" s="13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</row>
    <row r="289" spans="1:29">
      <c r="A289" s="13"/>
      <c r="B289" s="17"/>
      <c r="C289" s="13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</row>
    <row r="290" spans="1:29">
      <c r="A290" s="13"/>
      <c r="B290" s="17"/>
      <c r="C290" s="13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</row>
    <row r="291" spans="1:29">
      <c r="A291" s="13"/>
      <c r="B291" s="17"/>
      <c r="C291" s="13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</row>
    <row r="292" spans="1:29">
      <c r="A292" s="13"/>
      <c r="B292" s="17"/>
      <c r="C292" s="13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</row>
    <row r="293" spans="1:29">
      <c r="A293" s="13"/>
      <c r="B293" s="17"/>
      <c r="C293" s="13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</row>
    <row r="294" spans="1:29">
      <c r="A294" s="13"/>
      <c r="B294" s="17"/>
      <c r="C294" s="13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</row>
    <row r="295" spans="1:29">
      <c r="A295" s="13"/>
      <c r="B295" s="17"/>
      <c r="C295" s="13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</row>
    <row r="296" spans="1:29">
      <c r="A296" s="13"/>
      <c r="B296" s="17"/>
      <c r="C296" s="13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</row>
    <row r="297" spans="1:29">
      <c r="A297" s="13"/>
      <c r="B297" s="17"/>
      <c r="C297" s="13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</row>
    <row r="298" spans="1:29">
      <c r="A298" s="13"/>
      <c r="B298" s="17"/>
      <c r="C298" s="13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</row>
    <row r="299" spans="1:29">
      <c r="A299" s="13"/>
      <c r="B299" s="17"/>
      <c r="C299" s="13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</row>
    <row r="300" spans="1:29">
      <c r="A300" s="13"/>
      <c r="B300" s="17"/>
      <c r="C300" s="13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</row>
    <row r="301" spans="1:29">
      <c r="A301" s="13"/>
      <c r="B301" s="17"/>
      <c r="C301" s="13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</row>
    <row r="302" spans="1:29">
      <c r="A302" s="13"/>
      <c r="B302" s="17"/>
      <c r="C302" s="13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</row>
    <row r="303" spans="1:29">
      <c r="A303" s="13"/>
      <c r="B303" s="17"/>
      <c r="C303" s="13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</row>
    <row r="304" spans="1:29">
      <c r="A304" s="13"/>
      <c r="B304" s="17"/>
      <c r="C304" s="13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</row>
    <row r="305" spans="1:29">
      <c r="A305" s="13"/>
      <c r="B305" s="17"/>
      <c r="C305" s="13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</row>
    <row r="306" spans="1:29">
      <c r="A306" s="13"/>
      <c r="B306" s="17"/>
      <c r="C306" s="13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</row>
    <row r="307" spans="1:29">
      <c r="A307" s="13"/>
      <c r="B307" s="17"/>
      <c r="C307" s="13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</row>
    <row r="308" spans="1:29">
      <c r="A308" s="13"/>
      <c r="B308" s="17"/>
      <c r="C308" s="13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</row>
    <row r="309" spans="1:29">
      <c r="A309" s="13"/>
      <c r="B309" s="17"/>
      <c r="C309" s="13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</row>
    <row r="310" spans="1:29">
      <c r="A310" s="13"/>
      <c r="B310" s="17"/>
      <c r="C310" s="13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</row>
    <row r="311" spans="1:29">
      <c r="A311" s="13"/>
      <c r="B311" s="17"/>
      <c r="C311" s="13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</row>
    <row r="312" spans="1:29">
      <c r="A312" s="13"/>
      <c r="B312" s="17"/>
      <c r="C312" s="13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</row>
    <row r="313" spans="1:29">
      <c r="A313" s="13"/>
      <c r="B313" s="17"/>
      <c r="C313" s="13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</row>
    <row r="314" spans="1:29">
      <c r="A314" s="13"/>
      <c r="B314" s="17"/>
      <c r="C314" s="13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</row>
    <row r="315" spans="1:29">
      <c r="A315" s="13"/>
      <c r="B315" s="17"/>
      <c r="C315" s="13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</row>
    <row r="316" spans="1:29">
      <c r="A316" s="13"/>
      <c r="B316" s="17"/>
      <c r="C316" s="13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</row>
    <row r="317" spans="1:29">
      <c r="A317" s="13"/>
      <c r="B317" s="17"/>
      <c r="C317" s="13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</row>
    <row r="318" spans="1:29">
      <c r="A318" s="13"/>
      <c r="B318" s="17"/>
      <c r="C318" s="13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</row>
    <row r="319" spans="1:29">
      <c r="A319" s="13"/>
      <c r="B319" s="17"/>
      <c r="C319" s="13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</row>
    <row r="320" spans="1:29">
      <c r="A320" s="13"/>
      <c r="B320" s="17"/>
      <c r="C320" s="13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</row>
    <row r="321" spans="1:29">
      <c r="A321" s="13"/>
      <c r="B321" s="17"/>
      <c r="C321" s="13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</row>
    <row r="322" spans="1:29">
      <c r="A322" s="13"/>
      <c r="B322" s="17"/>
      <c r="C322" s="13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</row>
    <row r="323" spans="1:29">
      <c r="A323" s="13"/>
      <c r="B323" s="17"/>
      <c r="C323" s="13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</row>
    <row r="324" spans="1:29">
      <c r="A324" s="13"/>
      <c r="B324" s="17"/>
      <c r="C324" s="13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</row>
    <row r="325" spans="1:29">
      <c r="A325" s="13"/>
      <c r="B325" s="17"/>
      <c r="C325" s="13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</row>
    <row r="326" spans="1:29">
      <c r="A326" s="13"/>
      <c r="B326" s="17"/>
      <c r="C326" s="13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</row>
    <row r="327" spans="1:29">
      <c r="A327" s="13"/>
      <c r="B327" s="17"/>
      <c r="C327" s="13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</row>
    <row r="328" spans="1:29">
      <c r="A328" s="13"/>
      <c r="B328" s="17"/>
      <c r="C328" s="13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</row>
    <row r="329" spans="1:29">
      <c r="A329" s="13"/>
      <c r="B329" s="17"/>
      <c r="C329" s="13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</row>
    <row r="330" spans="1:29">
      <c r="A330" s="13"/>
      <c r="B330" s="17"/>
      <c r="C330" s="13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</row>
    <row r="331" spans="1:29">
      <c r="A331" s="13"/>
      <c r="B331" s="17"/>
      <c r="C331" s="13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</row>
    <row r="332" spans="1:29">
      <c r="A332" s="13"/>
      <c r="B332" s="17"/>
      <c r="C332" s="13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</row>
    <row r="333" spans="1:29">
      <c r="A333" s="13"/>
      <c r="B333" s="17"/>
      <c r="C333" s="13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</row>
    <row r="334" spans="1:29">
      <c r="A334" s="13"/>
      <c r="B334" s="17"/>
      <c r="C334" s="13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</row>
    <row r="335" spans="1:29">
      <c r="A335" s="13"/>
      <c r="B335" s="17"/>
      <c r="C335" s="13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</row>
    <row r="336" spans="1:29">
      <c r="A336" s="13"/>
      <c r="B336" s="17"/>
      <c r="C336" s="13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</row>
    <row r="337" spans="1:29">
      <c r="A337" s="13"/>
      <c r="B337" s="17"/>
      <c r="C337" s="13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</row>
    <row r="338" spans="1:29">
      <c r="A338" s="13"/>
      <c r="B338" s="17"/>
      <c r="C338" s="13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</row>
    <row r="339" spans="1:29">
      <c r="A339" s="13"/>
      <c r="B339" s="17"/>
      <c r="C339" s="13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</row>
    <row r="340" spans="1:29">
      <c r="A340" s="13"/>
      <c r="B340" s="17"/>
      <c r="C340" s="13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</row>
    <row r="341" spans="1:29">
      <c r="A341" s="13"/>
      <c r="B341" s="17"/>
      <c r="C341" s="13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</row>
    <row r="342" spans="1:29">
      <c r="A342" s="13"/>
      <c r="B342" s="17"/>
      <c r="C342" s="13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</row>
    <row r="343" spans="1:29">
      <c r="A343" s="13"/>
      <c r="B343" s="17"/>
      <c r="C343" s="13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</row>
    <row r="344" spans="1:29">
      <c r="A344" s="13"/>
      <c r="B344" s="17"/>
      <c r="C344" s="13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</row>
    <row r="345" spans="1:29">
      <c r="A345" s="13"/>
      <c r="B345" s="17"/>
      <c r="C345" s="13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</row>
    <row r="346" spans="1:29">
      <c r="A346" s="13"/>
      <c r="B346" s="17"/>
      <c r="C346" s="13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</row>
    <row r="347" spans="1:29">
      <c r="A347" s="13"/>
      <c r="B347" s="17"/>
      <c r="C347" s="13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</row>
    <row r="348" spans="1:29">
      <c r="A348" s="13"/>
      <c r="B348" s="17"/>
      <c r="C348" s="13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</row>
    <row r="349" spans="1:29">
      <c r="A349" s="13"/>
      <c r="B349" s="17"/>
      <c r="C349" s="13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</row>
    <row r="350" spans="1:29">
      <c r="A350" s="13"/>
      <c r="B350" s="17"/>
      <c r="C350" s="13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</row>
    <row r="351" spans="1:29">
      <c r="A351" s="13"/>
      <c r="B351" s="17"/>
      <c r="C351" s="13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</row>
    <row r="352" spans="1:29">
      <c r="A352" s="13"/>
      <c r="B352" s="17"/>
      <c r="C352" s="13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</row>
    <row r="353" spans="1:29">
      <c r="A353" s="13"/>
      <c r="B353" s="17"/>
      <c r="C353" s="13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</row>
    <row r="354" spans="1:29">
      <c r="A354" s="13"/>
      <c r="B354" s="17"/>
      <c r="C354" s="13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</row>
    <row r="355" spans="1:29">
      <c r="A355" s="13"/>
      <c r="B355" s="17"/>
      <c r="C355" s="13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</row>
    <row r="356" spans="1:29">
      <c r="A356" s="13"/>
      <c r="B356" s="17"/>
      <c r="C356" s="13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</row>
    <row r="357" spans="1:29">
      <c r="A357" s="13"/>
      <c r="B357" s="17"/>
      <c r="C357" s="13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</row>
    <row r="358" spans="1:29">
      <c r="A358" s="13"/>
      <c r="B358" s="17"/>
      <c r="C358" s="13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</row>
    <row r="359" spans="1:29">
      <c r="A359" s="13"/>
      <c r="B359" s="17"/>
      <c r="C359" s="13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</row>
    <row r="360" spans="1:29">
      <c r="A360" s="13"/>
      <c r="B360" s="17"/>
      <c r="C360" s="13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</row>
    <row r="361" spans="1:29">
      <c r="A361" s="13"/>
      <c r="B361" s="17"/>
      <c r="C361" s="13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</row>
    <row r="362" spans="1:29">
      <c r="A362" s="13"/>
      <c r="B362" s="17"/>
      <c r="C362" s="13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</row>
    <row r="363" spans="1:29">
      <c r="A363" s="13"/>
      <c r="B363" s="17"/>
      <c r="C363" s="13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</row>
    <row r="364" spans="1:29">
      <c r="A364" s="13"/>
      <c r="B364" s="17"/>
      <c r="C364" s="13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</row>
    <row r="365" spans="1:29">
      <c r="A365" s="13"/>
      <c r="B365" s="17"/>
      <c r="C365" s="13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</row>
    <row r="366" spans="1:29">
      <c r="A366" s="13"/>
      <c r="B366" s="17"/>
      <c r="C366" s="13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</row>
    <row r="367" spans="1:29">
      <c r="A367" s="13"/>
      <c r="B367" s="17"/>
      <c r="C367" s="13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</row>
    <row r="368" spans="1:29">
      <c r="A368" s="13"/>
      <c r="B368" s="17"/>
      <c r="C368" s="13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</row>
    <row r="369" spans="1:29">
      <c r="A369" s="13"/>
      <c r="B369" s="17"/>
      <c r="C369" s="13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</row>
    <row r="370" spans="1:29">
      <c r="A370" s="13"/>
      <c r="B370" s="17"/>
      <c r="C370" s="13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</row>
    <row r="371" spans="1:29">
      <c r="A371" s="13"/>
      <c r="B371" s="17"/>
      <c r="C371" s="13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</row>
    <row r="372" spans="1:29">
      <c r="A372" s="13"/>
      <c r="B372" s="17"/>
      <c r="C372" s="13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</row>
    <row r="373" spans="1:29">
      <c r="A373" s="13"/>
      <c r="B373" s="17"/>
      <c r="C373" s="13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</row>
    <row r="374" spans="1:29">
      <c r="A374" s="13"/>
      <c r="B374" s="17"/>
      <c r="C374" s="13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</row>
    <row r="375" spans="1:29">
      <c r="A375" s="13"/>
      <c r="B375" s="17"/>
      <c r="C375" s="13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</row>
    <row r="376" spans="1:29">
      <c r="A376" s="13"/>
      <c r="B376" s="17"/>
      <c r="C376" s="13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</row>
    <row r="377" spans="1:29">
      <c r="A377" s="13"/>
      <c r="B377" s="17"/>
      <c r="C377" s="13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</row>
    <row r="378" spans="1:29">
      <c r="A378" s="13"/>
      <c r="B378" s="17"/>
      <c r="C378" s="13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</row>
    <row r="379" spans="1:29">
      <c r="A379" s="13"/>
      <c r="B379" s="17"/>
      <c r="C379" s="13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</row>
    <row r="380" spans="1:29">
      <c r="A380" s="13"/>
      <c r="B380" s="17"/>
      <c r="C380" s="13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</row>
    <row r="381" spans="1:29">
      <c r="A381" s="13"/>
      <c r="B381" s="17"/>
      <c r="C381" s="13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</row>
    <row r="382" spans="1:29">
      <c r="A382" s="13"/>
      <c r="B382" s="17"/>
      <c r="C382" s="13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</row>
    <row r="383" spans="1:29">
      <c r="A383" s="13"/>
      <c r="B383" s="17"/>
      <c r="C383" s="13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</row>
    <row r="384" spans="1:29">
      <c r="A384" s="13"/>
      <c r="B384" s="17"/>
      <c r="C384" s="13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</row>
    <row r="385" spans="1:29">
      <c r="A385" s="13"/>
      <c r="B385" s="17"/>
      <c r="C385" s="13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</row>
    <row r="386" spans="1:29">
      <c r="A386" s="13"/>
      <c r="B386" s="17"/>
      <c r="C386" s="13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</row>
    <row r="387" spans="1:29">
      <c r="A387" s="13"/>
      <c r="B387" s="17"/>
      <c r="C387" s="13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</row>
    <row r="388" spans="1:29">
      <c r="A388" s="13"/>
      <c r="B388" s="17"/>
      <c r="C388" s="13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</row>
    <row r="389" spans="1:29">
      <c r="A389" s="13"/>
      <c r="B389" s="17"/>
      <c r="C389" s="13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</row>
    <row r="390" spans="1:29">
      <c r="A390" s="13"/>
      <c r="B390" s="17"/>
      <c r="C390" s="13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</row>
    <row r="391" spans="1:29">
      <c r="A391" s="13"/>
      <c r="B391" s="17"/>
      <c r="C391" s="13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</row>
    <row r="392" spans="1:29">
      <c r="A392" s="13"/>
      <c r="B392" s="17"/>
      <c r="C392" s="13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</row>
    <row r="393" spans="1:29">
      <c r="A393" s="13"/>
      <c r="B393" s="17"/>
      <c r="C393" s="13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</row>
    <row r="394" spans="1:29">
      <c r="A394" s="13"/>
      <c r="B394" s="17"/>
      <c r="C394" s="13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</row>
    <row r="395" spans="1:29">
      <c r="A395" s="13"/>
      <c r="B395" s="17"/>
      <c r="C395" s="13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</row>
    <row r="396" spans="1:29">
      <c r="A396" s="13"/>
      <c r="B396" s="17"/>
      <c r="C396" s="13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</row>
    <row r="397" spans="1:29">
      <c r="A397" s="13"/>
      <c r="B397" s="17"/>
      <c r="C397" s="13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</row>
    <row r="398" spans="1:29">
      <c r="A398" s="13"/>
      <c r="B398" s="17"/>
      <c r="C398" s="13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</row>
    <row r="399" spans="1:29">
      <c r="A399" s="13"/>
      <c r="B399" s="17"/>
      <c r="C399" s="13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</row>
    <row r="400" spans="1:29">
      <c r="A400" s="13"/>
      <c r="B400" s="17"/>
      <c r="C400" s="13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</row>
    <row r="401" spans="1:29">
      <c r="A401" s="13"/>
      <c r="B401" s="17"/>
      <c r="C401" s="13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</row>
    <row r="402" spans="1:29">
      <c r="A402" s="13"/>
      <c r="B402" s="17"/>
      <c r="C402" s="13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</row>
    <row r="403" spans="1:29">
      <c r="A403" s="13"/>
      <c r="B403" s="17"/>
      <c r="C403" s="13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</row>
    <row r="404" spans="1:29">
      <c r="A404" s="13"/>
      <c r="B404" s="17"/>
      <c r="C404" s="13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</row>
    <row r="405" spans="1:29">
      <c r="A405" s="13"/>
      <c r="B405" s="17"/>
      <c r="C405" s="13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</row>
    <row r="406" spans="1:29">
      <c r="A406" s="13"/>
      <c r="B406" s="17"/>
      <c r="C406" s="13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</row>
    <row r="407" spans="1:29">
      <c r="A407" s="13"/>
      <c r="B407" s="17"/>
      <c r="C407" s="13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</row>
    <row r="408" spans="1:29">
      <c r="A408" s="13"/>
      <c r="B408" s="17"/>
      <c r="C408" s="13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</row>
    <row r="409" spans="1:29">
      <c r="A409" s="13"/>
      <c r="B409" s="17"/>
      <c r="C409" s="13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</row>
    <row r="410" spans="1:29">
      <c r="A410" s="13"/>
      <c r="B410" s="17"/>
      <c r="C410" s="13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</row>
    <row r="411" spans="1:29">
      <c r="A411" s="13"/>
      <c r="B411" s="17"/>
      <c r="C411" s="13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</row>
    <row r="412" spans="1:29">
      <c r="A412" s="13"/>
      <c r="B412" s="17"/>
      <c r="C412" s="13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</row>
    <row r="413" spans="1:29">
      <c r="A413" s="13"/>
      <c r="B413" s="17"/>
      <c r="C413" s="13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</row>
    <row r="414" spans="1:29">
      <c r="A414" s="13"/>
      <c r="B414" s="17"/>
      <c r="C414" s="13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</row>
    <row r="415" spans="1:29">
      <c r="A415" s="13"/>
      <c r="B415" s="17"/>
      <c r="C415" s="13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</row>
    <row r="416" spans="1:29">
      <c r="A416" s="13"/>
      <c r="B416" s="17"/>
      <c r="C416" s="13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</row>
    <row r="417" spans="1:29">
      <c r="A417" s="13"/>
      <c r="B417" s="17"/>
      <c r="C417" s="13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</row>
    <row r="418" spans="1:29">
      <c r="A418" s="13"/>
      <c r="B418" s="17"/>
      <c r="C418" s="13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</row>
    <row r="419" spans="1:29">
      <c r="A419" s="13"/>
      <c r="B419" s="17"/>
      <c r="C419" s="13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</row>
    <row r="420" spans="1:29">
      <c r="A420" s="13"/>
      <c r="B420" s="17"/>
      <c r="C420" s="13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</row>
    <row r="421" spans="1:29">
      <c r="A421" s="13"/>
      <c r="B421" s="17"/>
      <c r="C421" s="13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</row>
    <row r="422" spans="1:29">
      <c r="A422" s="13"/>
      <c r="B422" s="17"/>
      <c r="C422" s="13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</row>
    <row r="423" spans="1:29">
      <c r="A423" s="13"/>
      <c r="B423" s="17"/>
      <c r="C423" s="13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</row>
    <row r="424" spans="1:29">
      <c r="A424" s="13"/>
      <c r="B424" s="17"/>
      <c r="C424" s="13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</row>
    <row r="425" spans="1:29">
      <c r="A425" s="13"/>
      <c r="B425" s="17"/>
      <c r="C425" s="13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</row>
    <row r="426" spans="1:29">
      <c r="A426" s="13"/>
      <c r="B426" s="17"/>
      <c r="C426" s="13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</row>
    <row r="427" spans="1:29">
      <c r="A427" s="13"/>
      <c r="B427" s="17"/>
      <c r="C427" s="13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</row>
    <row r="428" spans="1:29">
      <c r="A428" s="13"/>
      <c r="B428" s="17"/>
      <c r="C428" s="13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</row>
    <row r="429" spans="1:29">
      <c r="A429" s="13"/>
      <c r="B429" s="17"/>
      <c r="C429" s="13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</row>
    <row r="430" spans="1:29">
      <c r="A430" s="13"/>
      <c r="B430" s="17"/>
      <c r="C430" s="13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</row>
    <row r="431" spans="1:29">
      <c r="A431" s="13"/>
      <c r="B431" s="17"/>
      <c r="C431" s="13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</row>
    <row r="432" spans="1:29">
      <c r="A432" s="13"/>
      <c r="B432" s="17"/>
      <c r="C432" s="13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</row>
    <row r="433" spans="1:29">
      <c r="A433" s="13"/>
      <c r="B433" s="17"/>
      <c r="C433" s="13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</row>
    <row r="434" spans="1:29">
      <c r="A434" s="13"/>
      <c r="B434" s="17"/>
      <c r="C434" s="13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</row>
    <row r="435" spans="1:29">
      <c r="A435" s="13"/>
      <c r="B435" s="17"/>
      <c r="C435" s="13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</row>
    <row r="436" spans="1:29">
      <c r="A436" s="13"/>
      <c r="B436" s="17"/>
      <c r="C436" s="13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</row>
    <row r="437" spans="1:29">
      <c r="A437" s="13"/>
      <c r="B437" s="17"/>
      <c r="C437" s="13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</row>
    <row r="438" spans="1:29">
      <c r="A438" s="13"/>
      <c r="B438" s="17"/>
      <c r="C438" s="13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</row>
    <row r="439" spans="1:29">
      <c r="A439" s="13"/>
      <c r="B439" s="17"/>
      <c r="C439" s="13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</row>
    <row r="440" spans="1:29">
      <c r="A440" s="13"/>
      <c r="B440" s="17"/>
      <c r="C440" s="13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</row>
    <row r="441" spans="1:29">
      <c r="A441" s="13"/>
      <c r="B441" s="17"/>
      <c r="C441" s="13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</row>
    <row r="442" spans="1:29">
      <c r="A442" s="13"/>
      <c r="B442" s="17"/>
      <c r="C442" s="13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</row>
    <row r="443" spans="1:29">
      <c r="A443" s="13"/>
      <c r="B443" s="17"/>
      <c r="C443" s="13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</row>
    <row r="444" spans="1:29">
      <c r="A444" s="13"/>
      <c r="B444" s="17"/>
      <c r="C444" s="13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</row>
    <row r="445" spans="1:29">
      <c r="A445" s="13"/>
      <c r="B445" s="17"/>
      <c r="C445" s="13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</row>
    <row r="446" spans="1:29">
      <c r="A446" s="13"/>
      <c r="B446" s="17"/>
      <c r="C446" s="13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</row>
    <row r="447" spans="1:29">
      <c r="A447" s="13"/>
      <c r="B447" s="17"/>
      <c r="C447" s="13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</row>
    <row r="448" spans="1:29">
      <c r="A448" s="13"/>
      <c r="B448" s="17"/>
      <c r="C448" s="13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</row>
    <row r="449" spans="1:29">
      <c r="A449" s="13"/>
      <c r="B449" s="17"/>
      <c r="C449" s="13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</row>
    <row r="450" spans="1:29">
      <c r="A450" s="13"/>
      <c r="B450" s="17"/>
      <c r="C450" s="13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</row>
    <row r="451" spans="1:29">
      <c r="A451" s="13"/>
      <c r="B451" s="17"/>
      <c r="C451" s="13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</row>
    <row r="452" spans="1:29">
      <c r="A452" s="13"/>
      <c r="B452" s="17"/>
      <c r="C452" s="13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</row>
    <row r="453" spans="1:29">
      <c r="A453" s="13"/>
      <c r="B453" s="17"/>
      <c r="C453" s="13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</row>
    <row r="454" spans="1:29">
      <c r="A454" s="13"/>
      <c r="B454" s="17"/>
      <c r="C454" s="13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</row>
    <row r="455" spans="1:29">
      <c r="A455" s="13"/>
      <c r="B455" s="17"/>
      <c r="C455" s="13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</row>
    <row r="456" spans="1:29">
      <c r="A456" s="13"/>
      <c r="B456" s="17"/>
      <c r="C456" s="13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</row>
    <row r="457" spans="1:29">
      <c r="A457" s="13"/>
      <c r="B457" s="17"/>
      <c r="C457" s="13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</row>
    <row r="458" spans="1:29">
      <c r="A458" s="13"/>
      <c r="B458" s="17"/>
      <c r="C458" s="13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</row>
    <row r="459" spans="1:29">
      <c r="A459" s="13"/>
      <c r="B459" s="17"/>
      <c r="C459" s="13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</row>
    <row r="460" spans="1:29">
      <c r="A460" s="13"/>
      <c r="B460" s="17"/>
      <c r="C460" s="13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</row>
    <row r="461" spans="1:29">
      <c r="A461" s="13"/>
      <c r="B461" s="17"/>
      <c r="C461" s="13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</row>
    <row r="462" spans="1:29">
      <c r="A462" s="13"/>
      <c r="B462" s="17"/>
      <c r="C462" s="13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</row>
    <row r="463" spans="1:29">
      <c r="A463" s="13"/>
      <c r="B463" s="17"/>
      <c r="C463" s="13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</row>
    <row r="464" spans="1:29">
      <c r="A464" s="13"/>
      <c r="B464" s="17"/>
      <c r="C464" s="13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</row>
    <row r="465" spans="1:29">
      <c r="A465" s="13"/>
      <c r="B465" s="17"/>
      <c r="C465" s="13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</row>
    <row r="466" spans="1:29">
      <c r="A466" s="13"/>
      <c r="B466" s="17"/>
      <c r="C466" s="13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</row>
    <row r="467" spans="1:29">
      <c r="A467" s="13"/>
      <c r="B467" s="17"/>
      <c r="C467" s="13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</row>
    <row r="468" spans="1:29">
      <c r="A468" s="13"/>
      <c r="B468" s="17"/>
      <c r="C468" s="13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</row>
    <row r="469" spans="1:29">
      <c r="A469" s="13"/>
      <c r="B469" s="17"/>
      <c r="C469" s="13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</row>
    <row r="470" spans="1:29">
      <c r="A470" s="13"/>
      <c r="B470" s="17"/>
      <c r="C470" s="13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</row>
    <row r="471" spans="1:29">
      <c r="A471" s="13"/>
      <c r="B471" s="17"/>
      <c r="C471" s="13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</row>
    <row r="472" spans="1:29">
      <c r="A472" s="13"/>
      <c r="B472" s="17"/>
      <c r="C472" s="13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</row>
    <row r="473" spans="1:29">
      <c r="A473" s="13"/>
      <c r="B473" s="17"/>
      <c r="C473" s="13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</row>
    <row r="474" spans="1:29">
      <c r="A474" s="13"/>
      <c r="B474" s="17"/>
      <c r="C474" s="13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</row>
    <row r="475" spans="1:29">
      <c r="A475" s="13"/>
      <c r="B475" s="17"/>
      <c r="C475" s="13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</row>
    <row r="476" spans="1:29">
      <c r="A476" s="13"/>
      <c r="B476" s="17"/>
      <c r="C476" s="13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</row>
    <row r="477" spans="1:29">
      <c r="A477" s="13"/>
      <c r="B477" s="17"/>
      <c r="C477" s="13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</row>
    <row r="478" spans="1:29">
      <c r="A478" s="13"/>
      <c r="B478" s="17"/>
      <c r="C478" s="13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</row>
    <row r="479" spans="1:29">
      <c r="A479" s="13"/>
      <c r="B479" s="17"/>
      <c r="C479" s="13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</row>
    <row r="480" spans="1:29">
      <c r="A480" s="13"/>
      <c r="B480" s="17"/>
      <c r="C480" s="13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</row>
    <row r="481" spans="1:29">
      <c r="A481" s="13"/>
      <c r="B481" s="17"/>
      <c r="C481" s="13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</row>
    <row r="482" spans="1:29">
      <c r="A482" s="13"/>
      <c r="B482" s="17"/>
      <c r="C482" s="13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</row>
    <row r="483" spans="1:29">
      <c r="A483" s="13"/>
      <c r="B483" s="17"/>
      <c r="C483" s="13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</row>
    <row r="484" spans="1:29">
      <c r="A484" s="13"/>
      <c r="B484" s="17"/>
      <c r="C484" s="13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</row>
    <row r="485" spans="1:29">
      <c r="A485" s="13"/>
      <c r="B485" s="17"/>
      <c r="C485" s="13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</row>
    <row r="486" spans="1:29">
      <c r="A486" s="13"/>
      <c r="B486" s="17"/>
      <c r="C486" s="13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</row>
    <row r="487" spans="1:29">
      <c r="A487" s="13"/>
      <c r="B487" s="17"/>
      <c r="C487" s="13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</row>
    <row r="488" spans="1:29">
      <c r="A488" s="13"/>
      <c r="B488" s="17"/>
      <c r="C488" s="13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</row>
    <row r="489" spans="1:29">
      <c r="A489" s="13"/>
      <c r="B489" s="17"/>
      <c r="C489" s="13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</row>
    <row r="490" spans="1:29">
      <c r="A490" s="13"/>
      <c r="B490" s="17"/>
      <c r="C490" s="13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</row>
    <row r="491" spans="1:29">
      <c r="A491" s="13"/>
      <c r="B491" s="17"/>
      <c r="C491" s="13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</row>
    <row r="492" spans="1:29">
      <c r="A492" s="13"/>
      <c r="B492" s="17"/>
      <c r="C492" s="13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</row>
    <row r="493" spans="1:29">
      <c r="A493" s="13"/>
      <c r="B493" s="17"/>
      <c r="C493" s="13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</row>
    <row r="494" spans="1:29">
      <c r="A494" s="13"/>
      <c r="B494" s="17"/>
      <c r="C494" s="13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</row>
    <row r="495" spans="1:29">
      <c r="A495" s="13"/>
      <c r="B495" s="17"/>
      <c r="C495" s="13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</row>
    <row r="496" spans="1:29">
      <c r="A496" s="13"/>
      <c r="B496" s="17"/>
      <c r="C496" s="13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</row>
    <row r="497" spans="1:29">
      <c r="A497" s="13"/>
      <c r="B497" s="17"/>
      <c r="C497" s="13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</row>
    <row r="498" spans="1:29">
      <c r="A498" s="13"/>
      <c r="B498" s="17"/>
      <c r="C498" s="13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</row>
    <row r="499" spans="1:29">
      <c r="A499" s="13"/>
      <c r="B499" s="17"/>
      <c r="C499" s="13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</row>
    <row r="500" spans="1:29">
      <c r="A500" s="13"/>
      <c r="B500" s="17"/>
      <c r="C500" s="13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</row>
    <row r="501" spans="1:29">
      <c r="A501" s="13"/>
      <c r="B501" s="17"/>
      <c r="C501" s="13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</row>
    <row r="502" spans="1:29">
      <c r="A502" s="13"/>
      <c r="B502" s="17"/>
      <c r="C502" s="13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</row>
    <row r="503" spans="1:29">
      <c r="A503" s="13"/>
      <c r="B503" s="17"/>
      <c r="C503" s="13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</row>
    <row r="504" spans="1:29">
      <c r="A504" s="13"/>
      <c r="B504" s="17"/>
      <c r="C504" s="13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</row>
    <row r="505" spans="1:29">
      <c r="A505" s="13"/>
      <c r="B505" s="17"/>
      <c r="C505" s="13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</row>
    <row r="506" spans="1:29">
      <c r="A506" s="13"/>
      <c r="B506" s="17"/>
      <c r="C506" s="13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</row>
    <row r="507" spans="1:29">
      <c r="A507" s="13"/>
      <c r="B507" s="17"/>
      <c r="C507" s="13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</row>
    <row r="508" spans="1:29">
      <c r="A508" s="13"/>
      <c r="B508" s="17"/>
      <c r="C508" s="13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</row>
    <row r="509" spans="1:29">
      <c r="A509" s="13"/>
      <c r="B509" s="17"/>
      <c r="C509" s="13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</row>
    <row r="510" spans="1:29">
      <c r="A510" s="13"/>
      <c r="B510" s="17"/>
      <c r="C510" s="13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</row>
    <row r="511" spans="1:29">
      <c r="A511" s="13"/>
      <c r="B511" s="17"/>
      <c r="C511" s="13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</row>
    <row r="512" spans="1:29">
      <c r="A512" s="13"/>
      <c r="B512" s="17"/>
      <c r="C512" s="13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</row>
    <row r="513" spans="1:29">
      <c r="A513" s="13"/>
      <c r="B513" s="17"/>
      <c r="C513" s="13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</row>
    <row r="514" spans="1:29">
      <c r="A514" s="13"/>
      <c r="B514" s="17"/>
      <c r="C514" s="13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</row>
    <row r="515" spans="1:29">
      <c r="A515" s="13"/>
      <c r="B515" s="17"/>
      <c r="C515" s="13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</row>
    <row r="516" spans="1:29">
      <c r="A516" s="13"/>
      <c r="B516" s="17"/>
      <c r="C516" s="13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</row>
    <row r="517" spans="1:29">
      <c r="A517" s="13"/>
      <c r="B517" s="17"/>
      <c r="C517" s="13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</row>
    <row r="518" spans="1:29">
      <c r="A518" s="13"/>
      <c r="B518" s="17"/>
      <c r="C518" s="13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</row>
    <row r="519" spans="1:29">
      <c r="A519" s="13"/>
      <c r="B519" s="17"/>
      <c r="C519" s="13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</row>
    <row r="520" spans="1:29">
      <c r="A520" s="13"/>
      <c r="B520" s="17"/>
      <c r="C520" s="13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</row>
    <row r="521" spans="1:29">
      <c r="A521" s="13"/>
      <c r="B521" s="17"/>
      <c r="C521" s="13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</row>
    <row r="522" spans="1:29">
      <c r="A522" s="13"/>
      <c r="B522" s="17"/>
      <c r="C522" s="13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</row>
    <row r="523" spans="1:29">
      <c r="A523" s="13"/>
      <c r="B523" s="17"/>
      <c r="C523" s="13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</row>
    <row r="524" spans="1:29">
      <c r="A524" s="13"/>
      <c r="B524" s="17"/>
      <c r="C524" s="13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</row>
    <row r="525" spans="1:29">
      <c r="A525" s="13"/>
      <c r="B525" s="17"/>
      <c r="C525" s="13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</row>
    <row r="526" spans="1:29">
      <c r="A526" s="13"/>
      <c r="B526" s="17"/>
      <c r="C526" s="13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</row>
    <row r="527" spans="1:29">
      <c r="A527" s="13"/>
      <c r="B527" s="17"/>
      <c r="C527" s="13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</row>
    <row r="528" spans="1:29">
      <c r="A528" s="13"/>
      <c r="B528" s="17"/>
      <c r="C528" s="13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</row>
    <row r="529" spans="1:29">
      <c r="A529" s="13"/>
      <c r="B529" s="17"/>
      <c r="C529" s="13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</row>
    <row r="530" spans="1:29">
      <c r="A530" s="13"/>
      <c r="B530" s="17"/>
      <c r="C530" s="13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</row>
    <row r="531" spans="1:29">
      <c r="A531" s="13"/>
      <c r="B531" s="17"/>
      <c r="C531" s="13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</row>
    <row r="532" spans="1:29">
      <c r="A532" s="13"/>
      <c r="B532" s="17"/>
      <c r="C532" s="13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</row>
    <row r="533" spans="1:29">
      <c r="A533" s="13"/>
      <c r="B533" s="17"/>
      <c r="C533" s="13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</row>
    <row r="534" spans="1:29">
      <c r="A534" s="13"/>
      <c r="B534" s="17"/>
      <c r="C534" s="13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</row>
    <row r="535" spans="1:29">
      <c r="A535" s="13"/>
      <c r="B535" s="17"/>
      <c r="C535" s="13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</row>
    <row r="536" spans="1:29">
      <c r="A536" s="13"/>
      <c r="B536" s="17"/>
      <c r="C536" s="13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</row>
    <row r="537" spans="1:29">
      <c r="A537" s="13"/>
      <c r="B537" s="17"/>
      <c r="C537" s="13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</row>
    <row r="538" spans="1:29">
      <c r="A538" s="13"/>
      <c r="B538" s="17"/>
      <c r="C538" s="13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</row>
    <row r="539" spans="1:29">
      <c r="A539" s="13"/>
      <c r="B539" s="17"/>
      <c r="C539" s="13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</row>
    <row r="540" spans="1:29">
      <c r="A540" s="13"/>
      <c r="B540" s="17"/>
      <c r="C540" s="13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</row>
    <row r="541" spans="1:29">
      <c r="A541" s="13"/>
      <c r="B541" s="17"/>
      <c r="C541" s="13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</row>
    <row r="542" spans="1:29">
      <c r="A542" s="13"/>
      <c r="B542" s="17"/>
      <c r="C542" s="13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</row>
    <row r="543" spans="1:29">
      <c r="A543" s="13"/>
      <c r="B543" s="17"/>
      <c r="C543" s="13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</row>
    <row r="544" spans="1:29">
      <c r="A544" s="13"/>
      <c r="B544" s="17"/>
      <c r="C544" s="13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</row>
    <row r="545" spans="1:29">
      <c r="A545" s="13"/>
      <c r="B545" s="17"/>
      <c r="C545" s="13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</row>
    <row r="546" spans="1:29">
      <c r="A546" s="13"/>
      <c r="B546" s="17"/>
      <c r="C546" s="13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</row>
    <row r="547" spans="1:29">
      <c r="A547" s="13"/>
      <c r="B547" s="17"/>
      <c r="C547" s="13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</row>
    <row r="548" spans="1:29">
      <c r="A548" s="13"/>
      <c r="B548" s="17"/>
      <c r="C548" s="13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</row>
    <row r="549" spans="1:29">
      <c r="A549" s="13"/>
      <c r="B549" s="17"/>
      <c r="C549" s="13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</row>
    <row r="550" spans="1:29">
      <c r="A550" s="13"/>
      <c r="B550" s="17"/>
      <c r="C550" s="13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</row>
    <row r="551" spans="1:29">
      <c r="A551" s="13"/>
      <c r="B551" s="17"/>
      <c r="C551" s="13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</row>
    <row r="552" spans="1:29">
      <c r="A552" s="13"/>
      <c r="B552" s="17"/>
      <c r="C552" s="13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</row>
    <row r="553" spans="1:29">
      <c r="A553" s="13"/>
      <c r="B553" s="17"/>
      <c r="C553" s="13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</row>
    <row r="554" spans="1:29">
      <c r="A554" s="13"/>
      <c r="B554" s="17"/>
      <c r="C554" s="13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</row>
    <row r="555" spans="1:29">
      <c r="A555" s="13"/>
      <c r="B555" s="17"/>
      <c r="C555" s="13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</row>
    <row r="556" spans="1:29">
      <c r="A556" s="13"/>
      <c r="B556" s="17"/>
      <c r="C556" s="13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</row>
    <row r="557" spans="1:29">
      <c r="A557" s="13"/>
      <c r="B557" s="17"/>
      <c r="C557" s="13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</row>
    <row r="558" spans="1:29">
      <c r="A558" s="13"/>
      <c r="B558" s="17"/>
      <c r="C558" s="13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</row>
    <row r="559" spans="1:29">
      <c r="A559" s="13"/>
      <c r="B559" s="17"/>
      <c r="C559" s="13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</row>
    <row r="560" spans="1:29">
      <c r="A560" s="13"/>
      <c r="B560" s="17"/>
      <c r="C560" s="13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</row>
    <row r="561" spans="1:29">
      <c r="A561" s="13"/>
      <c r="B561" s="17"/>
      <c r="C561" s="13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</row>
    <row r="562" spans="1:29">
      <c r="A562" s="13"/>
      <c r="B562" s="17"/>
      <c r="C562" s="13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</row>
    <row r="563" spans="1:29">
      <c r="A563" s="13"/>
      <c r="B563" s="17"/>
      <c r="C563" s="13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</row>
    <row r="564" spans="1:29">
      <c r="A564" s="13"/>
      <c r="B564" s="17"/>
      <c r="C564" s="13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</row>
    <row r="565" spans="1:29">
      <c r="A565" s="13"/>
      <c r="B565" s="17"/>
      <c r="C565" s="13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</row>
    <row r="566" spans="1:29">
      <c r="A566" s="13"/>
      <c r="B566" s="17"/>
      <c r="C566" s="13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</row>
    <row r="567" spans="1:29">
      <c r="A567" s="13"/>
      <c r="B567" s="17"/>
      <c r="C567" s="13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</row>
    <row r="568" spans="1:29">
      <c r="A568" s="13"/>
      <c r="B568" s="17"/>
      <c r="C568" s="13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</row>
    <row r="569" spans="1:29">
      <c r="A569" s="13"/>
      <c r="B569" s="17"/>
      <c r="C569" s="13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</row>
    <row r="570" spans="1:29">
      <c r="A570" s="13"/>
      <c r="B570" s="17"/>
      <c r="C570" s="13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</row>
    <row r="571" spans="1:29">
      <c r="A571" s="13"/>
      <c r="B571" s="17"/>
      <c r="C571" s="13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</row>
    <row r="572" spans="1:29">
      <c r="A572" s="13"/>
      <c r="B572" s="17"/>
      <c r="C572" s="13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</row>
    <row r="573" spans="1:29">
      <c r="A573" s="13"/>
      <c r="B573" s="17"/>
      <c r="C573" s="13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</row>
    <row r="574" spans="1:29">
      <c r="A574" s="13"/>
      <c r="B574" s="17"/>
      <c r="C574" s="13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</row>
    <row r="575" spans="1:29">
      <c r="A575" s="13"/>
      <c r="B575" s="17"/>
      <c r="C575" s="13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</row>
    <row r="576" spans="1:29">
      <c r="A576" s="13"/>
      <c r="B576" s="17"/>
      <c r="C576" s="13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</row>
    <row r="577" spans="1:29">
      <c r="A577" s="13"/>
      <c r="B577" s="17"/>
      <c r="C577" s="13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</row>
    <row r="578" spans="1:29">
      <c r="A578" s="13"/>
      <c r="B578" s="17"/>
      <c r="C578" s="13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</row>
    <row r="579" spans="1:29">
      <c r="A579" s="13"/>
      <c r="B579" s="17"/>
      <c r="C579" s="13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</row>
    <row r="580" spans="1:29">
      <c r="A580" s="13"/>
      <c r="B580" s="17"/>
      <c r="C580" s="13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</row>
    <row r="581" spans="1:29">
      <c r="A581" s="13"/>
      <c r="B581" s="17"/>
      <c r="C581" s="13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</row>
    <row r="582" spans="1:29">
      <c r="A582" s="13"/>
      <c r="B582" s="17"/>
      <c r="C582" s="13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</row>
    <row r="583" spans="1:29">
      <c r="A583" s="13"/>
      <c r="B583" s="17"/>
      <c r="C583" s="13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</row>
    <row r="584" spans="1:29">
      <c r="A584" s="13"/>
      <c r="B584" s="17"/>
      <c r="C584" s="13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</row>
    <row r="585" spans="1:29">
      <c r="A585" s="13"/>
      <c r="B585" s="17"/>
      <c r="C585" s="13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</row>
    <row r="586" spans="1:29">
      <c r="A586" s="13"/>
      <c r="B586" s="17"/>
      <c r="C586" s="13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</row>
    <row r="587" spans="1:29">
      <c r="A587" s="13"/>
      <c r="B587" s="17"/>
      <c r="C587" s="13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</row>
    <row r="588" spans="1:29">
      <c r="A588" s="13"/>
      <c r="B588" s="17"/>
      <c r="C588" s="13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</row>
    <row r="589" spans="1:29">
      <c r="A589" s="13"/>
      <c r="B589" s="17"/>
      <c r="C589" s="13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</row>
    <row r="590" spans="1:29">
      <c r="A590" s="13"/>
      <c r="B590" s="17"/>
      <c r="C590" s="13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</row>
    <row r="591" spans="1:29">
      <c r="A591" s="13"/>
      <c r="B591" s="17"/>
      <c r="C591" s="13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</row>
    <row r="592" spans="1:29">
      <c r="A592" s="13"/>
      <c r="B592" s="17"/>
      <c r="C592" s="13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</row>
    <row r="593" spans="1:29">
      <c r="A593" s="13"/>
      <c r="B593" s="17"/>
      <c r="C593" s="13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</row>
    <row r="594" spans="1:29">
      <c r="A594" s="13"/>
      <c r="B594" s="17"/>
      <c r="C594" s="13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</row>
    <row r="595" spans="1:29">
      <c r="A595" s="13"/>
      <c r="B595" s="17"/>
      <c r="C595" s="13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</row>
    <row r="596" spans="1:29">
      <c r="A596" s="13"/>
      <c r="B596" s="17"/>
      <c r="C596" s="13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</row>
    <row r="597" spans="1:29">
      <c r="A597" s="13"/>
      <c r="B597" s="17"/>
      <c r="C597" s="13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</row>
    <row r="598" spans="1:29">
      <c r="A598" s="13"/>
      <c r="B598" s="17"/>
      <c r="C598" s="13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</row>
    <row r="599" spans="1:29">
      <c r="A599" s="13"/>
      <c r="B599" s="17"/>
      <c r="C599" s="13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</row>
    <row r="600" spans="1:29">
      <c r="A600" s="13"/>
      <c r="B600" s="17"/>
      <c r="C600" s="13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</row>
    <row r="601" spans="1:29">
      <c r="A601" s="13"/>
      <c r="B601" s="17"/>
      <c r="C601" s="13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</row>
    <row r="602" spans="1:29">
      <c r="A602" s="13"/>
      <c r="B602" s="17"/>
      <c r="C602" s="13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</row>
    <row r="603" spans="1:29">
      <c r="A603" s="13"/>
      <c r="B603" s="17"/>
      <c r="C603" s="13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</row>
    <row r="604" spans="1:29">
      <c r="A604" s="13"/>
      <c r="B604" s="17"/>
      <c r="C604" s="13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</row>
    <row r="605" spans="1:29">
      <c r="A605" s="13"/>
      <c r="B605" s="17"/>
      <c r="C605" s="13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</row>
    <row r="606" spans="1:29">
      <c r="A606" s="13"/>
      <c r="B606" s="17"/>
      <c r="C606" s="13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</row>
    <row r="607" spans="1:29">
      <c r="A607" s="13"/>
      <c r="B607" s="17"/>
      <c r="C607" s="13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</row>
    <row r="608" spans="1:29">
      <c r="A608" s="13"/>
      <c r="B608" s="17"/>
      <c r="C608" s="13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</row>
    <row r="609" spans="1:29">
      <c r="A609" s="13"/>
      <c r="B609" s="17"/>
      <c r="C609" s="13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</row>
    <row r="610" spans="1:29">
      <c r="A610" s="13"/>
      <c r="B610" s="17"/>
      <c r="C610" s="13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</row>
    <row r="611" spans="1:29">
      <c r="A611" s="13"/>
      <c r="B611" s="17"/>
      <c r="C611" s="13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</row>
    <row r="612" spans="1:29">
      <c r="A612" s="13"/>
      <c r="B612" s="17"/>
      <c r="C612" s="13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</row>
    <row r="613" spans="1:29">
      <c r="A613" s="13"/>
      <c r="B613" s="17"/>
      <c r="C613" s="13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</row>
    <row r="614" spans="1:29">
      <c r="A614" s="13"/>
      <c r="B614" s="17"/>
      <c r="C614" s="13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</row>
    <row r="615" spans="1:29">
      <c r="A615" s="13"/>
      <c r="B615" s="17"/>
      <c r="C615" s="13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</row>
    <row r="616" spans="1:29">
      <c r="A616" s="13"/>
      <c r="B616" s="17"/>
      <c r="C616" s="13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</row>
    <row r="617" spans="1:29">
      <c r="A617" s="13"/>
      <c r="B617" s="17"/>
      <c r="C617" s="13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</row>
    <row r="618" spans="1:29">
      <c r="A618" s="13"/>
      <c r="B618" s="17"/>
      <c r="C618" s="13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</row>
    <row r="619" spans="1:29">
      <c r="A619" s="13"/>
      <c r="B619" s="17"/>
      <c r="C619" s="13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</row>
    <row r="620" spans="1:29">
      <c r="A620" s="13"/>
      <c r="B620" s="17"/>
      <c r="C620" s="13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</row>
    <row r="621" spans="1:29">
      <c r="A621" s="13"/>
      <c r="B621" s="17"/>
      <c r="C621" s="13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</row>
    <row r="622" spans="1:29">
      <c r="A622" s="13"/>
      <c r="B622" s="17"/>
      <c r="C622" s="13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</row>
    <row r="623" spans="1:29">
      <c r="A623" s="13"/>
      <c r="B623" s="17"/>
      <c r="C623" s="13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</row>
    <row r="624" spans="1:29">
      <c r="A624" s="13"/>
      <c r="B624" s="17"/>
      <c r="C624" s="13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</row>
    <row r="625" spans="1:29">
      <c r="A625" s="13"/>
      <c r="B625" s="17"/>
      <c r="C625" s="13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</row>
    <row r="626" spans="1:29">
      <c r="A626" s="13"/>
      <c r="B626" s="17"/>
      <c r="C626" s="13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</row>
    <row r="627" spans="1:29">
      <c r="A627" s="13"/>
      <c r="B627" s="17"/>
      <c r="C627" s="13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</row>
    <row r="628" spans="1:29">
      <c r="A628" s="13"/>
      <c r="B628" s="17"/>
      <c r="C628" s="13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</row>
    <row r="629" spans="1:29">
      <c r="A629" s="13"/>
      <c r="B629" s="17"/>
      <c r="C629" s="13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</row>
    <row r="630" spans="1:29">
      <c r="A630" s="13"/>
      <c r="B630" s="17"/>
      <c r="C630" s="13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</row>
    <row r="631" spans="1:29">
      <c r="A631" s="13"/>
      <c r="B631" s="17"/>
      <c r="C631" s="13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</row>
    <row r="632" spans="1:29">
      <c r="A632" s="13"/>
      <c r="B632" s="17"/>
      <c r="C632" s="13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</row>
    <row r="633" spans="1:29">
      <c r="A633" s="13"/>
      <c r="B633" s="17"/>
      <c r="C633" s="13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</row>
    <row r="634" spans="1:29">
      <c r="A634" s="13"/>
      <c r="B634" s="17"/>
      <c r="C634" s="13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</row>
    <row r="635" spans="1:29">
      <c r="A635" s="13"/>
      <c r="B635" s="17"/>
      <c r="C635" s="13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</row>
    <row r="636" spans="1:29">
      <c r="A636" s="13"/>
      <c r="B636" s="17"/>
      <c r="C636" s="13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</row>
    <row r="637" spans="1:29">
      <c r="A637" s="13"/>
      <c r="B637" s="17"/>
      <c r="C637" s="13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</row>
    <row r="638" spans="1:29">
      <c r="A638" s="13"/>
      <c r="B638" s="17"/>
      <c r="C638" s="13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</row>
    <row r="639" spans="1:29">
      <c r="A639" s="13"/>
      <c r="B639" s="17"/>
      <c r="C639" s="13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</row>
    <row r="640" spans="1:29">
      <c r="A640" s="13"/>
      <c r="B640" s="17"/>
      <c r="C640" s="13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</row>
    <row r="641" spans="1:29">
      <c r="A641" s="13"/>
      <c r="B641" s="17"/>
      <c r="C641" s="13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</row>
    <row r="642" spans="1:29">
      <c r="A642" s="13"/>
      <c r="B642" s="17"/>
      <c r="C642" s="13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</row>
    <row r="643" spans="1:29">
      <c r="A643" s="13"/>
      <c r="B643" s="17"/>
      <c r="C643" s="13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</row>
    <row r="644" spans="1:29">
      <c r="A644" s="13"/>
      <c r="B644" s="17"/>
      <c r="C644" s="13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</row>
    <row r="645" spans="1:29">
      <c r="A645" s="13"/>
      <c r="B645" s="17"/>
      <c r="C645" s="13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</row>
    <row r="646" spans="1:29">
      <c r="A646" s="13"/>
      <c r="B646" s="17"/>
      <c r="C646" s="13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</row>
    <row r="647" spans="1:29">
      <c r="A647" s="13"/>
      <c r="B647" s="17"/>
      <c r="C647" s="13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</row>
    <row r="648" spans="1:29">
      <c r="A648" s="13"/>
      <c r="B648" s="17"/>
      <c r="C648" s="13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</row>
    <row r="649" spans="1:29">
      <c r="A649" s="13"/>
      <c r="B649" s="17"/>
      <c r="C649" s="13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</row>
    <row r="650" spans="1:29">
      <c r="A650" s="13"/>
      <c r="B650" s="17"/>
      <c r="C650" s="13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</row>
    <row r="651" spans="1:29">
      <c r="A651" s="13"/>
      <c r="B651" s="17"/>
      <c r="C651" s="13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</row>
    <row r="652" spans="1:29">
      <c r="A652" s="13"/>
      <c r="B652" s="17"/>
      <c r="C652" s="13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</row>
    <row r="653" spans="1:29">
      <c r="A653" s="13"/>
      <c r="B653" s="17"/>
      <c r="C653" s="13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</row>
    <row r="654" spans="1:29">
      <c r="A654" s="13"/>
      <c r="B654" s="17"/>
      <c r="C654" s="13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</row>
    <row r="655" spans="1:29">
      <c r="A655" s="13"/>
      <c r="B655" s="17"/>
      <c r="C655" s="13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</row>
    <row r="656" spans="1:29">
      <c r="A656" s="13"/>
      <c r="B656" s="17"/>
      <c r="C656" s="13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</row>
    <row r="657" spans="1:29">
      <c r="A657" s="13"/>
      <c r="B657" s="17"/>
      <c r="C657" s="13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</row>
    <row r="658" spans="1:29">
      <c r="A658" s="13"/>
      <c r="B658" s="17"/>
      <c r="C658" s="13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</row>
    <row r="659" spans="1:29">
      <c r="A659" s="13"/>
      <c r="B659" s="17"/>
      <c r="C659" s="13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</row>
    <row r="660" spans="1:29">
      <c r="A660" s="13"/>
      <c r="B660" s="17"/>
      <c r="C660" s="13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</row>
    <row r="661" spans="1:29">
      <c r="A661" s="13"/>
      <c r="B661" s="17"/>
      <c r="C661" s="13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</row>
    <row r="662" spans="1:29">
      <c r="A662" s="13"/>
      <c r="B662" s="17"/>
      <c r="C662" s="13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</row>
    <row r="663" spans="1:29">
      <c r="A663" s="13"/>
      <c r="B663" s="17"/>
      <c r="C663" s="13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</row>
    <row r="664" spans="1:29">
      <c r="A664" s="13"/>
      <c r="B664" s="17"/>
      <c r="C664" s="13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</row>
    <row r="665" spans="1:29">
      <c r="A665" s="13"/>
      <c r="B665" s="17"/>
      <c r="C665" s="13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</row>
    <row r="666" spans="1:29">
      <c r="A666" s="13"/>
      <c r="B666" s="17"/>
      <c r="C666" s="13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</row>
    <row r="667" spans="1:29">
      <c r="A667" s="13"/>
      <c r="B667" s="17"/>
      <c r="C667" s="13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</row>
    <row r="668" spans="1:29">
      <c r="A668" s="13"/>
      <c r="B668" s="17"/>
      <c r="C668" s="13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</row>
    <row r="669" spans="1:29">
      <c r="A669" s="13"/>
      <c r="B669" s="17"/>
      <c r="C669" s="13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</row>
    <row r="670" spans="1:29">
      <c r="A670" s="13"/>
      <c r="B670" s="17"/>
      <c r="C670" s="13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</row>
    <row r="671" spans="1:29">
      <c r="A671" s="13"/>
      <c r="B671" s="17"/>
      <c r="C671" s="13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</row>
    <row r="672" spans="1:29">
      <c r="A672" s="13"/>
      <c r="B672" s="17"/>
      <c r="C672" s="13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</row>
    <row r="673" spans="1:29">
      <c r="A673" s="13"/>
      <c r="B673" s="17"/>
      <c r="C673" s="13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</row>
    <row r="674" spans="1:29">
      <c r="A674" s="13"/>
      <c r="B674" s="17"/>
      <c r="C674" s="13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</row>
    <row r="675" spans="1:29">
      <c r="A675" s="13"/>
      <c r="B675" s="17"/>
      <c r="C675" s="13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</row>
    <row r="676" spans="1:29">
      <c r="A676" s="13"/>
      <c r="B676" s="17"/>
      <c r="C676" s="13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</row>
    <row r="677" spans="1:29">
      <c r="A677" s="13"/>
      <c r="B677" s="17"/>
      <c r="C677" s="13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</row>
    <row r="678" spans="1:29">
      <c r="A678" s="13"/>
      <c r="B678" s="17"/>
      <c r="C678" s="13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</row>
    <row r="679" spans="1:29">
      <c r="A679" s="13"/>
      <c r="B679" s="17"/>
      <c r="C679" s="13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</row>
    <row r="680" spans="1:29">
      <c r="A680" s="13"/>
      <c r="B680" s="17"/>
      <c r="C680" s="13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</row>
    <row r="681" spans="1:29">
      <c r="A681" s="13"/>
      <c r="B681" s="17"/>
      <c r="C681" s="13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</row>
    <row r="682" spans="1:29">
      <c r="A682" s="13"/>
      <c r="B682" s="17"/>
      <c r="C682" s="13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</row>
    <row r="683" spans="1:29">
      <c r="A683" s="13"/>
      <c r="B683" s="17"/>
      <c r="C683" s="13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</row>
    <row r="684" spans="1:29">
      <c r="A684" s="13"/>
      <c r="B684" s="17"/>
      <c r="C684" s="13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</row>
    <row r="685" spans="1:29">
      <c r="A685" s="13"/>
      <c r="B685" s="17"/>
      <c r="C685" s="13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</row>
    <row r="686" spans="1:29">
      <c r="A686" s="13"/>
      <c r="B686" s="17"/>
      <c r="C686" s="13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</row>
    <row r="687" spans="1:29">
      <c r="A687" s="13"/>
      <c r="B687" s="17"/>
      <c r="C687" s="13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</row>
    <row r="688" spans="1:29">
      <c r="A688" s="13"/>
      <c r="B688" s="17"/>
      <c r="C688" s="13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</row>
    <row r="689" spans="1:29">
      <c r="A689" s="13"/>
      <c r="B689" s="17"/>
      <c r="C689" s="13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</row>
    <row r="690" spans="1:29">
      <c r="A690" s="13"/>
      <c r="B690" s="17"/>
      <c r="C690" s="13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</row>
    <row r="691" spans="1:29">
      <c r="A691" s="13"/>
      <c r="B691" s="17"/>
      <c r="C691" s="13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</row>
    <row r="692" spans="1:29">
      <c r="A692" s="13"/>
      <c r="B692" s="17"/>
      <c r="C692" s="13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</row>
    <row r="693" spans="1:29">
      <c r="A693" s="13"/>
      <c r="B693" s="17"/>
      <c r="C693" s="13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</row>
    <row r="694" spans="1:29">
      <c r="A694" s="13"/>
      <c r="B694" s="17"/>
      <c r="C694" s="13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</row>
    <row r="695" spans="1:29">
      <c r="A695" s="13"/>
      <c r="B695" s="17"/>
      <c r="C695" s="13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</row>
    <row r="696" spans="1:29">
      <c r="A696" s="13"/>
      <c r="B696" s="17"/>
      <c r="C696" s="13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</row>
    <row r="697" spans="1:29">
      <c r="A697" s="13"/>
      <c r="B697" s="17"/>
      <c r="C697" s="13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</row>
    <row r="698" spans="1:29">
      <c r="A698" s="13"/>
      <c r="B698" s="17"/>
      <c r="C698" s="13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</row>
    <row r="699" spans="1:29">
      <c r="A699" s="13"/>
      <c r="B699" s="17"/>
      <c r="C699" s="13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</row>
    <row r="700" spans="1:29">
      <c r="A700" s="13"/>
      <c r="B700" s="17"/>
      <c r="C700" s="13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</row>
    <row r="701" spans="1:29">
      <c r="A701" s="13"/>
      <c r="B701" s="17"/>
      <c r="C701" s="13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</row>
    <row r="702" spans="1:29">
      <c r="A702" s="13"/>
      <c r="B702" s="17"/>
      <c r="C702" s="13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</row>
    <row r="703" spans="1:29">
      <c r="A703" s="13"/>
      <c r="B703" s="17"/>
      <c r="C703" s="13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</row>
    <row r="704" spans="1:29">
      <c r="A704" s="13"/>
      <c r="B704" s="17"/>
      <c r="C704" s="13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</row>
    <row r="705" spans="1:29">
      <c r="A705" s="13"/>
      <c r="B705" s="17"/>
      <c r="C705" s="13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</row>
    <row r="706" spans="1:29">
      <c r="A706" s="13"/>
      <c r="B706" s="17"/>
      <c r="C706" s="13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</row>
    <row r="707" spans="1:29">
      <c r="A707" s="13"/>
      <c r="B707" s="17"/>
      <c r="C707" s="13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</row>
    <row r="708" spans="1:29">
      <c r="A708" s="13"/>
      <c r="B708" s="17"/>
      <c r="C708" s="13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</row>
    <row r="709" spans="1:29">
      <c r="A709" s="13"/>
      <c r="B709" s="17"/>
      <c r="C709" s="13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</row>
    <row r="710" spans="1:29">
      <c r="A710" s="13"/>
      <c r="B710" s="17"/>
      <c r="C710" s="13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</row>
    <row r="711" spans="1:29">
      <c r="A711" s="13"/>
      <c r="B711" s="17"/>
      <c r="C711" s="13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</row>
    <row r="712" spans="1:29">
      <c r="A712" s="13"/>
      <c r="B712" s="17"/>
      <c r="C712" s="13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</row>
    <row r="713" spans="1:29">
      <c r="A713" s="13"/>
      <c r="B713" s="17"/>
      <c r="C713" s="13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</row>
    <row r="714" spans="1:29">
      <c r="A714" s="13"/>
      <c r="B714" s="17"/>
      <c r="C714" s="13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</row>
    <row r="715" spans="1:29">
      <c r="A715" s="13"/>
      <c r="B715" s="17"/>
      <c r="C715" s="13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</row>
    <row r="716" spans="1:29">
      <c r="A716" s="13"/>
      <c r="B716" s="17"/>
      <c r="C716" s="13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</row>
    <row r="717" spans="1:29">
      <c r="A717" s="13"/>
      <c r="B717" s="17"/>
      <c r="C717" s="13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</row>
    <row r="718" spans="1:29">
      <c r="A718" s="13"/>
      <c r="B718" s="17"/>
      <c r="C718" s="13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</row>
    <row r="719" spans="1:29">
      <c r="A719" s="13"/>
      <c r="B719" s="17"/>
      <c r="C719" s="13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</row>
    <row r="720" spans="1:29">
      <c r="A720" s="13"/>
      <c r="B720" s="17"/>
      <c r="C720" s="13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</row>
    <row r="721" spans="1:29">
      <c r="A721" s="13"/>
      <c r="B721" s="17"/>
      <c r="C721" s="13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</row>
    <row r="722" spans="1:29">
      <c r="A722" s="13"/>
      <c r="B722" s="17"/>
      <c r="C722" s="13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</row>
    <row r="723" spans="1:29">
      <c r="A723" s="13"/>
      <c r="B723" s="17"/>
      <c r="C723" s="13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</row>
    <row r="724" spans="1:29">
      <c r="A724" s="13"/>
      <c r="B724" s="17"/>
      <c r="C724" s="13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</row>
    <row r="725" spans="1:29">
      <c r="A725" s="13"/>
      <c r="B725" s="17"/>
      <c r="C725" s="13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</row>
    <row r="726" spans="1:29">
      <c r="A726" s="13"/>
      <c r="B726" s="17"/>
      <c r="C726" s="13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</row>
    <row r="727" spans="1:29">
      <c r="A727" s="13"/>
      <c r="B727" s="17"/>
      <c r="C727" s="13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</row>
    <row r="728" spans="1:29">
      <c r="A728" s="13"/>
      <c r="B728" s="17"/>
      <c r="C728" s="13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</row>
    <row r="729" spans="1:29">
      <c r="A729" s="13"/>
      <c r="B729" s="17"/>
      <c r="C729" s="13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</row>
    <row r="730" spans="1:29">
      <c r="A730" s="13"/>
      <c r="B730" s="17"/>
      <c r="C730" s="13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</row>
    <row r="731" spans="1:29">
      <c r="A731" s="13"/>
      <c r="B731" s="17"/>
      <c r="C731" s="13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</row>
    <row r="732" spans="1:29">
      <c r="A732" s="13"/>
      <c r="B732" s="17"/>
      <c r="C732" s="13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</row>
    <row r="733" spans="1:29">
      <c r="A733" s="13"/>
      <c r="B733" s="17"/>
      <c r="C733" s="13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</row>
    <row r="734" spans="1:29">
      <c r="A734" s="13"/>
      <c r="B734" s="17"/>
      <c r="C734" s="13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</row>
    <row r="735" spans="1:29">
      <c r="A735" s="13"/>
      <c r="B735" s="17"/>
      <c r="C735" s="13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</row>
    <row r="736" spans="1:29">
      <c r="A736" s="13"/>
      <c r="B736" s="17"/>
      <c r="C736" s="13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</row>
    <row r="737" spans="1:29">
      <c r="A737" s="13"/>
      <c r="B737" s="17"/>
      <c r="C737" s="13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</row>
    <row r="738" spans="1:29">
      <c r="A738" s="13"/>
      <c r="B738" s="17"/>
      <c r="C738" s="13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</row>
    <row r="739" spans="1:29">
      <c r="A739" s="13"/>
      <c r="B739" s="17"/>
      <c r="C739" s="13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</row>
    <row r="740" spans="1:29">
      <c r="A740" s="13"/>
      <c r="B740" s="17"/>
      <c r="C740" s="13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</row>
    <row r="741" spans="1:29">
      <c r="A741" s="13"/>
      <c r="B741" s="17"/>
      <c r="C741" s="13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</row>
    <row r="742" spans="1:29">
      <c r="A742" s="13"/>
      <c r="B742" s="17"/>
      <c r="C742" s="13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</row>
    <row r="743" spans="1:29">
      <c r="A743" s="13"/>
      <c r="B743" s="17"/>
      <c r="C743" s="13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</row>
    <row r="744" spans="1:29">
      <c r="A744" s="13"/>
      <c r="B744" s="17"/>
      <c r="C744" s="13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</row>
    <row r="745" spans="1:29">
      <c r="A745" s="13"/>
      <c r="B745" s="17"/>
      <c r="C745" s="13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</row>
    <row r="746" spans="1:29">
      <c r="A746" s="13"/>
      <c r="B746" s="17"/>
      <c r="C746" s="13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</row>
    <row r="747" spans="1:29">
      <c r="A747" s="13"/>
      <c r="B747" s="17"/>
      <c r="C747" s="13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</row>
    <row r="748" spans="1:29">
      <c r="A748" s="13"/>
      <c r="B748" s="17"/>
      <c r="C748" s="13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</row>
    <row r="749" spans="1:29">
      <c r="A749" s="13"/>
      <c r="B749" s="17"/>
      <c r="C749" s="13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</row>
    <row r="750" spans="1:29">
      <c r="A750" s="13"/>
      <c r="B750" s="17"/>
      <c r="C750" s="13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</row>
    <row r="751" spans="1:29">
      <c r="A751" s="13"/>
      <c r="B751" s="17"/>
      <c r="C751" s="13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</row>
    <row r="752" spans="1:29">
      <c r="A752" s="13"/>
      <c r="B752" s="17"/>
      <c r="C752" s="13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</row>
    <row r="753" spans="1:29">
      <c r="A753" s="13"/>
      <c r="B753" s="17"/>
      <c r="C753" s="13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</row>
    <row r="754" spans="1:29">
      <c r="A754" s="13"/>
      <c r="B754" s="17"/>
      <c r="C754" s="13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</row>
    <row r="755" spans="1:29">
      <c r="A755" s="13"/>
      <c r="B755" s="17"/>
      <c r="C755" s="13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</row>
    <row r="756" spans="1:29">
      <c r="A756" s="13"/>
      <c r="B756" s="17"/>
      <c r="C756" s="13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</row>
    <row r="757" spans="1:29">
      <c r="A757" s="13"/>
      <c r="B757" s="17"/>
      <c r="C757" s="13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</row>
    <row r="758" spans="1:29">
      <c r="A758" s="13"/>
      <c r="B758" s="17"/>
      <c r="C758" s="13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</row>
    <row r="759" spans="1:29">
      <c r="A759" s="13"/>
      <c r="B759" s="17"/>
      <c r="C759" s="13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</row>
    <row r="760" spans="1:29">
      <c r="A760" s="13"/>
      <c r="B760" s="17"/>
      <c r="C760" s="13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</row>
    <row r="761" spans="1:29">
      <c r="A761" s="13"/>
      <c r="B761" s="17"/>
      <c r="C761" s="13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</row>
    <row r="762" spans="1:29">
      <c r="A762" s="13"/>
      <c r="B762" s="17"/>
      <c r="C762" s="13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</row>
    <row r="763" spans="1:29">
      <c r="A763" s="13"/>
      <c r="B763" s="17"/>
      <c r="C763" s="13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</row>
    <row r="764" spans="1:29">
      <c r="A764" s="13"/>
      <c r="B764" s="17"/>
      <c r="C764" s="13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</row>
    <row r="765" spans="1:29">
      <c r="A765" s="13"/>
      <c r="B765" s="17"/>
      <c r="C765" s="13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</row>
    <row r="766" spans="1:29">
      <c r="A766" s="13"/>
      <c r="B766" s="17"/>
      <c r="C766" s="13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</row>
    <row r="767" spans="1:29">
      <c r="A767" s="13"/>
      <c r="B767" s="17"/>
      <c r="C767" s="13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</row>
    <row r="768" spans="1:29">
      <c r="A768" s="13"/>
      <c r="B768" s="17"/>
      <c r="C768" s="13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</row>
    <row r="769" spans="1:29">
      <c r="A769" s="13"/>
      <c r="B769" s="17"/>
      <c r="C769" s="13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</row>
    <row r="770" spans="1:29">
      <c r="A770" s="13"/>
      <c r="B770" s="17"/>
      <c r="C770" s="13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</row>
    <row r="771" spans="1:29">
      <c r="A771" s="13"/>
      <c r="B771" s="17"/>
      <c r="C771" s="13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</row>
    <row r="772" spans="1:29">
      <c r="A772" s="13"/>
      <c r="B772" s="17"/>
      <c r="C772" s="13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</row>
    <row r="773" spans="1:29">
      <c r="A773" s="13"/>
      <c r="B773" s="17"/>
      <c r="C773" s="13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</row>
    <row r="774" spans="1:29">
      <c r="A774" s="13"/>
      <c r="B774" s="17"/>
      <c r="C774" s="13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</row>
    <row r="775" spans="1:29">
      <c r="A775" s="13"/>
      <c r="B775" s="17"/>
      <c r="C775" s="13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</row>
    <row r="776" spans="1:29">
      <c r="A776" s="13"/>
      <c r="B776" s="17"/>
      <c r="C776" s="13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</row>
    <row r="777" spans="1:29">
      <c r="A777" s="13"/>
      <c r="B777" s="17"/>
      <c r="C777" s="13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</row>
    <row r="778" spans="1:29">
      <c r="A778" s="13"/>
      <c r="B778" s="17"/>
      <c r="C778" s="13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</row>
    <row r="779" spans="1:29">
      <c r="A779" s="13"/>
      <c r="B779" s="17"/>
      <c r="C779" s="13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</row>
    <row r="780" spans="1:29">
      <c r="A780" s="13"/>
      <c r="B780" s="17"/>
      <c r="C780" s="13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</row>
    <row r="781" spans="1:29">
      <c r="A781" s="13"/>
      <c r="B781" s="17"/>
      <c r="C781" s="13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</row>
    <row r="782" spans="1:29">
      <c r="A782" s="13"/>
      <c r="B782" s="17"/>
      <c r="C782" s="13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</row>
    <row r="783" spans="1:29">
      <c r="A783" s="13"/>
      <c r="B783" s="17"/>
      <c r="C783" s="13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</row>
    <row r="784" spans="1:29">
      <c r="A784" s="13"/>
      <c r="B784" s="17"/>
      <c r="C784" s="13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</row>
    <row r="785" spans="1:29">
      <c r="A785" s="13"/>
      <c r="B785" s="17"/>
      <c r="C785" s="13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</row>
    <row r="786" spans="1:29">
      <c r="A786" s="13"/>
      <c r="B786" s="17"/>
      <c r="C786" s="13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</row>
    <row r="787" spans="1:29">
      <c r="A787" s="13"/>
      <c r="B787" s="17"/>
      <c r="C787" s="13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</row>
    <row r="788" spans="1:29">
      <c r="A788" s="13"/>
      <c r="B788" s="17"/>
      <c r="C788" s="13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</row>
    <row r="789" spans="1:29">
      <c r="A789" s="13"/>
      <c r="B789" s="17"/>
      <c r="C789" s="13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</row>
    <row r="790" spans="1:29">
      <c r="A790" s="13"/>
      <c r="B790" s="17"/>
      <c r="C790" s="13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</row>
    <row r="791" spans="1:29">
      <c r="A791" s="13"/>
      <c r="B791" s="17"/>
      <c r="C791" s="13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</row>
    <row r="792" spans="1:29">
      <c r="A792" s="13"/>
      <c r="B792" s="17"/>
      <c r="C792" s="13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</row>
    <row r="793" spans="1:29">
      <c r="A793" s="13"/>
      <c r="B793" s="17"/>
      <c r="C793" s="13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</row>
    <row r="794" spans="1:29">
      <c r="A794" s="13"/>
      <c r="B794" s="17"/>
      <c r="C794" s="13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</row>
    <row r="795" spans="1:29">
      <c r="A795" s="13"/>
      <c r="B795" s="17"/>
      <c r="C795" s="13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</row>
    <row r="796" spans="1:29">
      <c r="A796" s="13"/>
      <c r="B796" s="17"/>
      <c r="C796" s="13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</row>
    <row r="797" spans="1:29">
      <c r="A797" s="13"/>
      <c r="B797" s="17"/>
      <c r="C797" s="13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</row>
    <row r="798" spans="1:29">
      <c r="A798" s="13"/>
      <c r="B798" s="17"/>
      <c r="C798" s="13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</row>
    <row r="799" spans="1:29">
      <c r="A799" s="13"/>
      <c r="B799" s="17"/>
      <c r="C799" s="13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</row>
    <row r="800" spans="1:29">
      <c r="A800" s="13"/>
      <c r="B800" s="17"/>
      <c r="C800" s="13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</row>
    <row r="801" spans="1:29">
      <c r="A801" s="13"/>
      <c r="B801" s="17"/>
      <c r="C801" s="13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</row>
    <row r="802" spans="1:29">
      <c r="A802" s="13"/>
      <c r="B802" s="17"/>
      <c r="C802" s="13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</row>
    <row r="803" spans="1:29">
      <c r="A803" s="13"/>
      <c r="B803" s="17"/>
      <c r="C803" s="13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</row>
    <row r="804" spans="1:29">
      <c r="A804" s="13"/>
      <c r="B804" s="17"/>
      <c r="C804" s="13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</row>
    <row r="805" spans="1:29">
      <c r="A805" s="13"/>
      <c r="B805" s="17"/>
      <c r="C805" s="13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</row>
    <row r="806" spans="1:29">
      <c r="A806" s="13"/>
      <c r="B806" s="17"/>
      <c r="C806" s="13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</row>
    <row r="807" spans="1:29">
      <c r="A807" s="13"/>
      <c r="B807" s="17"/>
      <c r="C807" s="13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</row>
    <row r="808" spans="1:29">
      <c r="A808" s="13"/>
      <c r="B808" s="17"/>
      <c r="C808" s="13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</row>
    <row r="809" spans="1:29">
      <c r="A809" s="13"/>
      <c r="B809" s="17"/>
      <c r="C809" s="13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</row>
    <row r="810" spans="1:29">
      <c r="A810" s="13"/>
      <c r="B810" s="17"/>
      <c r="C810" s="13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</row>
    <row r="811" spans="1:29">
      <c r="A811" s="13"/>
      <c r="B811" s="17"/>
      <c r="C811" s="13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</row>
    <row r="812" spans="1:29">
      <c r="A812" s="13"/>
      <c r="B812" s="17"/>
      <c r="C812" s="13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</row>
    <row r="813" spans="1:29">
      <c r="A813" s="13"/>
      <c r="B813" s="17"/>
      <c r="C813" s="13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</row>
    <row r="814" spans="1:29">
      <c r="A814" s="13"/>
      <c r="B814" s="17"/>
      <c r="C814" s="13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</row>
    <row r="815" spans="1:29">
      <c r="A815" s="13"/>
      <c r="B815" s="17"/>
      <c r="C815" s="13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</row>
    <row r="816" spans="1:29">
      <c r="A816" s="13"/>
      <c r="B816" s="17"/>
      <c r="C816" s="13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</row>
    <row r="817" spans="1:29">
      <c r="A817" s="13"/>
      <c r="B817" s="17"/>
      <c r="C817" s="13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</row>
    <row r="818" spans="1:29">
      <c r="A818" s="13"/>
      <c r="B818" s="17"/>
      <c r="C818" s="13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</row>
    <row r="819" spans="1:29">
      <c r="A819" s="13"/>
      <c r="B819" s="17"/>
      <c r="C819" s="13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</row>
    <row r="820" spans="1:29">
      <c r="A820" s="13"/>
      <c r="B820" s="17"/>
      <c r="C820" s="13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</row>
    <row r="821" spans="1:29">
      <c r="A821" s="13"/>
      <c r="B821" s="17"/>
      <c r="C821" s="13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</row>
    <row r="822" spans="1:29">
      <c r="A822" s="13"/>
      <c r="B822" s="17"/>
      <c r="C822" s="13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</row>
    <row r="823" spans="1:29">
      <c r="A823" s="13"/>
      <c r="B823" s="17"/>
      <c r="C823" s="13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</row>
    <row r="824" spans="1:29">
      <c r="A824" s="13"/>
      <c r="B824" s="17"/>
      <c r="C824" s="13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</row>
    <row r="825" spans="1:29">
      <c r="A825" s="13"/>
      <c r="B825" s="17"/>
      <c r="C825" s="13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</row>
    <row r="826" spans="1:29">
      <c r="A826" s="13"/>
      <c r="B826" s="17"/>
      <c r="C826" s="13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</row>
    <row r="827" spans="1:29">
      <c r="A827" s="13"/>
      <c r="B827" s="17"/>
      <c r="C827" s="13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</row>
    <row r="828" spans="1:29">
      <c r="A828" s="13"/>
      <c r="B828" s="17"/>
      <c r="C828" s="13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</row>
    <row r="829" spans="1:29">
      <c r="A829" s="13"/>
      <c r="B829" s="17"/>
      <c r="C829" s="13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</row>
    <row r="830" spans="1:29">
      <c r="A830" s="13"/>
      <c r="B830" s="17"/>
      <c r="C830" s="13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</row>
    <row r="831" spans="1:29">
      <c r="A831" s="13"/>
      <c r="B831" s="17"/>
      <c r="C831" s="13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</row>
    <row r="832" spans="1:29">
      <c r="A832" s="13"/>
      <c r="B832" s="17"/>
      <c r="C832" s="13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</row>
    <row r="833" spans="1:29">
      <c r="A833" s="13"/>
      <c r="B833" s="17"/>
      <c r="C833" s="13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</row>
    <row r="834" spans="1:29">
      <c r="A834" s="13"/>
      <c r="B834" s="17"/>
      <c r="C834" s="13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</row>
    <row r="835" spans="1:29">
      <c r="A835" s="13"/>
      <c r="B835" s="17"/>
      <c r="C835" s="13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</row>
    <row r="836" spans="1:29">
      <c r="A836" s="13"/>
      <c r="B836" s="17"/>
      <c r="C836" s="13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</row>
    <row r="837" spans="1:29">
      <c r="A837" s="13"/>
      <c r="B837" s="17"/>
      <c r="C837" s="13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</row>
    <row r="838" spans="1:29">
      <c r="A838" s="13"/>
      <c r="B838" s="17"/>
      <c r="C838" s="13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</row>
    <row r="839" spans="1:29">
      <c r="A839" s="13"/>
      <c r="B839" s="17"/>
      <c r="C839" s="13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</row>
    <row r="840" spans="1:29">
      <c r="A840" s="13"/>
      <c r="B840" s="17"/>
      <c r="C840" s="13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</row>
    <row r="841" spans="1:29">
      <c r="A841" s="13"/>
      <c r="B841" s="17"/>
      <c r="C841" s="13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</row>
    <row r="842" spans="1:29">
      <c r="A842" s="13"/>
      <c r="B842" s="17"/>
      <c r="C842" s="13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</row>
    <row r="843" spans="1:29">
      <c r="A843" s="13"/>
      <c r="B843" s="17"/>
      <c r="C843" s="13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</row>
    <row r="844" spans="1:29">
      <c r="A844" s="13"/>
      <c r="B844" s="17"/>
      <c r="C844" s="13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</row>
    <row r="845" spans="1:29">
      <c r="A845" s="13"/>
      <c r="B845" s="17"/>
      <c r="C845" s="13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</row>
    <row r="846" spans="1:29">
      <c r="A846" s="13"/>
      <c r="B846" s="17"/>
      <c r="C846" s="13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</row>
    <row r="847" spans="1:29">
      <c r="A847" s="13"/>
      <c r="B847" s="17"/>
      <c r="C847" s="13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</row>
    <row r="848" spans="1:29">
      <c r="A848" s="13"/>
      <c r="B848" s="17"/>
      <c r="C848" s="13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</row>
    <row r="849" spans="1:29">
      <c r="A849" s="13"/>
      <c r="B849" s="17"/>
      <c r="C849" s="13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</row>
    <row r="850" spans="1:29">
      <c r="A850" s="13"/>
      <c r="B850" s="17"/>
      <c r="C850" s="13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</row>
    <row r="851" spans="1:29">
      <c r="A851" s="13"/>
      <c r="B851" s="17"/>
      <c r="C851" s="13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</row>
    <row r="852" spans="1:29">
      <c r="A852" s="13"/>
      <c r="B852" s="17"/>
      <c r="C852" s="13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</row>
    <row r="853" spans="1:29">
      <c r="A853" s="13"/>
      <c r="B853" s="17"/>
      <c r="C853" s="13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</row>
    <row r="854" spans="1:29">
      <c r="A854" s="13"/>
      <c r="B854" s="17"/>
      <c r="C854" s="13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</row>
    <row r="855" spans="1:29">
      <c r="A855" s="13"/>
      <c r="B855" s="17"/>
      <c r="C855" s="13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</row>
    <row r="856" spans="1:29">
      <c r="A856" s="13"/>
      <c r="B856" s="17"/>
      <c r="C856" s="13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</row>
    <row r="857" spans="1:29">
      <c r="A857" s="13"/>
      <c r="B857" s="17"/>
      <c r="C857" s="13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</row>
    <row r="858" spans="1:29">
      <c r="A858" s="13"/>
      <c r="B858" s="17"/>
      <c r="C858" s="13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</row>
    <row r="859" spans="1:29">
      <c r="A859" s="13"/>
      <c r="B859" s="17"/>
      <c r="C859" s="13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</row>
    <row r="860" spans="1:29">
      <c r="A860" s="13"/>
      <c r="B860" s="17"/>
      <c r="C860" s="13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</row>
    <row r="861" spans="1:29">
      <c r="A861" s="13"/>
      <c r="B861" s="17"/>
      <c r="C861" s="13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</row>
    <row r="862" spans="1:29">
      <c r="A862" s="13"/>
      <c r="B862" s="17"/>
      <c r="C862" s="13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</row>
    <row r="863" spans="1:29">
      <c r="A863" s="13"/>
      <c r="B863" s="17"/>
      <c r="C863" s="13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</row>
    <row r="864" spans="1:29">
      <c r="A864" s="13"/>
      <c r="B864" s="17"/>
      <c r="C864" s="13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</row>
    <row r="865" spans="1:29">
      <c r="A865" s="13"/>
      <c r="B865" s="17"/>
      <c r="C865" s="13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</row>
    <row r="866" spans="1:29">
      <c r="A866" s="13"/>
      <c r="B866" s="17"/>
      <c r="C866" s="13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</row>
    <row r="867" spans="1:29">
      <c r="A867" s="13"/>
      <c r="B867" s="17"/>
      <c r="C867" s="13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</row>
    <row r="868" spans="1:29">
      <c r="A868" s="13"/>
      <c r="B868" s="17"/>
      <c r="C868" s="13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</row>
    <row r="869" spans="1:29">
      <c r="A869" s="13"/>
      <c r="B869" s="17"/>
      <c r="C869" s="13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</row>
    <row r="870" spans="1:29">
      <c r="A870" s="13"/>
      <c r="B870" s="17"/>
      <c r="C870" s="13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</row>
    <row r="871" spans="1:29">
      <c r="A871" s="13"/>
      <c r="B871" s="17"/>
      <c r="C871" s="13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</row>
    <row r="872" spans="1:29">
      <c r="A872" s="13"/>
      <c r="B872" s="17"/>
      <c r="C872" s="13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</row>
    <row r="873" spans="1:29">
      <c r="A873" s="13"/>
      <c r="B873" s="17"/>
      <c r="C873" s="13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</row>
    <row r="874" spans="1:29">
      <c r="A874" s="13"/>
      <c r="B874" s="17"/>
      <c r="C874" s="13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</row>
    <row r="875" spans="1:29">
      <c r="A875" s="13"/>
      <c r="B875" s="17"/>
      <c r="C875" s="13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</row>
    <row r="876" spans="1:29">
      <c r="A876" s="13"/>
      <c r="B876" s="17"/>
      <c r="C876" s="13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</row>
    <row r="877" spans="1:29">
      <c r="A877" s="13"/>
      <c r="B877" s="17"/>
      <c r="C877" s="13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</row>
    <row r="878" spans="1:29">
      <c r="A878" s="13"/>
      <c r="B878" s="17"/>
      <c r="C878" s="13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</row>
    <row r="879" spans="1:29">
      <c r="A879" s="13"/>
      <c r="B879" s="17"/>
      <c r="C879" s="13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</row>
    <row r="880" spans="1:29">
      <c r="A880" s="13"/>
      <c r="B880" s="17"/>
      <c r="C880" s="13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</row>
    <row r="881" spans="1:29">
      <c r="A881" s="13"/>
      <c r="B881" s="17"/>
      <c r="C881" s="13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</row>
    <row r="882" spans="1:29">
      <c r="A882" s="13"/>
      <c r="B882" s="17"/>
      <c r="C882" s="13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</row>
    <row r="883" spans="1:29">
      <c r="A883" s="13"/>
      <c r="B883" s="17"/>
      <c r="C883" s="13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</row>
    <row r="884" spans="1:29">
      <c r="A884" s="13"/>
      <c r="B884" s="17"/>
      <c r="C884" s="13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</row>
    <row r="885" spans="1:29">
      <c r="A885" s="13"/>
      <c r="B885" s="17"/>
      <c r="C885" s="13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</row>
    <row r="886" spans="1:29">
      <c r="A886" s="13"/>
      <c r="B886" s="17"/>
      <c r="C886" s="13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</row>
    <row r="887" spans="1:29">
      <c r="A887" s="13"/>
      <c r="B887" s="17"/>
      <c r="C887" s="13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</row>
    <row r="888" spans="1:29">
      <c r="A888" s="13"/>
      <c r="B888" s="17"/>
      <c r="C888" s="13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</row>
    <row r="889" spans="1:29">
      <c r="A889" s="13"/>
      <c r="B889" s="17"/>
      <c r="C889" s="13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</row>
    <row r="890" spans="1:29">
      <c r="A890" s="13"/>
      <c r="B890" s="17"/>
      <c r="C890" s="13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</row>
    <row r="891" spans="1:29">
      <c r="A891" s="13"/>
      <c r="B891" s="17"/>
      <c r="C891" s="13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</row>
    <row r="892" spans="1:29">
      <c r="A892" s="13"/>
      <c r="B892" s="17"/>
      <c r="C892" s="13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</row>
    <row r="893" spans="1:29">
      <c r="A893" s="13"/>
      <c r="B893" s="17"/>
      <c r="C893" s="13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</row>
    <row r="894" spans="1:29">
      <c r="A894" s="13"/>
      <c r="B894" s="17"/>
      <c r="C894" s="13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</row>
    <row r="895" spans="1:29">
      <c r="A895" s="13"/>
      <c r="B895" s="17"/>
      <c r="C895" s="13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</row>
    <row r="896" spans="1:29">
      <c r="A896" s="13"/>
      <c r="B896" s="17"/>
      <c r="C896" s="13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</row>
    <row r="897" spans="1:29">
      <c r="A897" s="13"/>
      <c r="B897" s="17"/>
      <c r="C897" s="13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</row>
    <row r="898" spans="1:29">
      <c r="A898" s="13"/>
      <c r="B898" s="17"/>
      <c r="C898" s="13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</row>
    <row r="899" spans="1:29">
      <c r="A899" s="13"/>
      <c r="B899" s="17"/>
      <c r="C899" s="13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</row>
    <row r="900" spans="1:29">
      <c r="A900" s="13"/>
      <c r="B900" s="17"/>
      <c r="C900" s="13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</row>
    <row r="901" spans="1:29">
      <c r="A901" s="13"/>
      <c r="B901" s="17"/>
      <c r="C901" s="13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</row>
    <row r="902" spans="1:29">
      <c r="A902" s="13"/>
      <c r="B902" s="17"/>
      <c r="C902" s="13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</row>
    <row r="903" spans="1:29">
      <c r="A903" s="13"/>
      <c r="B903" s="17"/>
      <c r="C903" s="13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</row>
    <row r="904" spans="1:29">
      <c r="A904" s="13"/>
      <c r="B904" s="17"/>
      <c r="C904" s="13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</row>
    <row r="905" spans="1:29">
      <c r="A905" s="13"/>
      <c r="B905" s="17"/>
      <c r="C905" s="13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</row>
    <row r="906" spans="1:29">
      <c r="A906" s="13"/>
      <c r="B906" s="17"/>
      <c r="C906" s="13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</row>
    <row r="907" spans="1:29">
      <c r="A907" s="13"/>
      <c r="B907" s="17"/>
      <c r="C907" s="13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</row>
    <row r="908" spans="1:29">
      <c r="A908" s="13"/>
      <c r="B908" s="17"/>
      <c r="C908" s="13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</row>
    <row r="909" spans="1:29">
      <c r="A909" s="13"/>
      <c r="B909" s="17"/>
      <c r="C909" s="13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</row>
    <row r="910" spans="1:29">
      <c r="A910" s="13"/>
      <c r="B910" s="17"/>
      <c r="C910" s="13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</row>
    <row r="911" spans="1:29">
      <c r="A911" s="13"/>
      <c r="B911" s="17"/>
      <c r="C911" s="13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</row>
    <row r="912" spans="1:29">
      <c r="A912" s="13"/>
      <c r="B912" s="17"/>
      <c r="C912" s="13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</row>
    <row r="913" spans="1:29">
      <c r="A913" s="13"/>
      <c r="B913" s="17"/>
      <c r="C913" s="13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</row>
    <row r="914" spans="1:29">
      <c r="A914" s="13"/>
      <c r="B914" s="17"/>
      <c r="C914" s="13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</row>
    <row r="915" spans="1:29">
      <c r="A915" s="13"/>
      <c r="B915" s="17"/>
      <c r="C915" s="13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</row>
    <row r="916" spans="1:29">
      <c r="A916" s="13"/>
      <c r="B916" s="17"/>
      <c r="C916" s="13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</row>
    <row r="917" spans="1:29">
      <c r="A917" s="13"/>
      <c r="B917" s="17"/>
      <c r="C917" s="13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</row>
    <row r="918" spans="1:29">
      <c r="A918" s="13"/>
      <c r="B918" s="17"/>
      <c r="C918" s="13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</row>
    <row r="919" spans="1:29">
      <c r="A919" s="13"/>
      <c r="B919" s="17"/>
      <c r="C919" s="13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</row>
    <row r="920" spans="1:29">
      <c r="A920" s="13"/>
      <c r="B920" s="17"/>
      <c r="C920" s="13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</row>
    <row r="921" spans="1:29">
      <c r="A921" s="13"/>
      <c r="B921" s="17"/>
      <c r="C921" s="13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</row>
    <row r="922" spans="1:29">
      <c r="A922" s="13"/>
      <c r="B922" s="17"/>
      <c r="C922" s="13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</row>
    <row r="923" spans="1:29">
      <c r="A923" s="13"/>
      <c r="B923" s="17"/>
      <c r="C923" s="13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</row>
    <row r="924" spans="1:29">
      <c r="A924" s="13"/>
      <c r="B924" s="17"/>
      <c r="C924" s="13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</row>
    <row r="925" spans="1:29">
      <c r="A925" s="13"/>
      <c r="B925" s="17"/>
      <c r="C925" s="13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</row>
    <row r="926" spans="1:29">
      <c r="A926" s="13"/>
      <c r="B926" s="17"/>
      <c r="C926" s="13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</row>
    <row r="927" spans="1:29">
      <c r="A927" s="13"/>
      <c r="B927" s="17"/>
      <c r="C927" s="13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</row>
    <row r="928" spans="1:29">
      <c r="A928" s="13"/>
      <c r="B928" s="17"/>
      <c r="C928" s="13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</row>
    <row r="929" spans="1:29">
      <c r="A929" s="13"/>
      <c r="B929" s="17"/>
      <c r="C929" s="13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</row>
    <row r="930" spans="1:29">
      <c r="A930" s="13"/>
      <c r="B930" s="17"/>
      <c r="C930" s="13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</row>
    <row r="931" spans="1:29">
      <c r="A931" s="13"/>
      <c r="B931" s="17"/>
      <c r="C931" s="13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</row>
    <row r="932" spans="1:29">
      <c r="A932" s="13"/>
      <c r="B932" s="17"/>
      <c r="C932" s="13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</row>
    <row r="933" spans="1:29">
      <c r="A933" s="13"/>
      <c r="B933" s="17"/>
      <c r="C933" s="13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</row>
    <row r="934" spans="1:29">
      <c r="A934" s="13"/>
      <c r="B934" s="17"/>
      <c r="C934" s="13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</row>
    <row r="935" spans="1:29">
      <c r="A935" s="13"/>
      <c r="B935" s="17"/>
      <c r="C935" s="13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</row>
    <row r="936" spans="1:29">
      <c r="A936" s="13"/>
      <c r="B936" s="17"/>
      <c r="C936" s="13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</row>
    <row r="937" spans="1:29">
      <c r="A937" s="13"/>
      <c r="B937" s="17"/>
      <c r="C937" s="13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</row>
    <row r="938" spans="1:29">
      <c r="A938" s="13"/>
      <c r="B938" s="17"/>
      <c r="C938" s="13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</row>
    <row r="939" spans="1:29">
      <c r="A939" s="13"/>
      <c r="B939" s="17"/>
      <c r="C939" s="13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</row>
    <row r="940" spans="1:29">
      <c r="A940" s="13"/>
      <c r="B940" s="17"/>
      <c r="C940" s="13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</row>
    <row r="941" spans="1:29">
      <c r="A941" s="13"/>
      <c r="B941" s="17"/>
      <c r="C941" s="13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</row>
    <row r="942" spans="1:29">
      <c r="A942" s="13"/>
      <c r="B942" s="17"/>
      <c r="C942" s="13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</row>
    <row r="943" spans="1:29">
      <c r="A943" s="13"/>
      <c r="B943" s="17"/>
      <c r="C943" s="13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</row>
    <row r="944" spans="1:29">
      <c r="A944" s="13"/>
      <c r="B944" s="17"/>
      <c r="C944" s="13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</row>
    <row r="945" spans="1:29">
      <c r="A945" s="13"/>
      <c r="B945" s="17"/>
      <c r="C945" s="13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</row>
    <row r="946" spans="1:29">
      <c r="A946" s="13"/>
      <c r="B946" s="17"/>
      <c r="C946" s="13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</row>
    <row r="947" spans="1:29">
      <c r="A947" s="13"/>
      <c r="B947" s="17"/>
      <c r="C947" s="13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</row>
    <row r="948" spans="1:29">
      <c r="A948" s="13"/>
      <c r="B948" s="17"/>
      <c r="C948" s="13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</row>
    <row r="949" spans="1:29">
      <c r="A949" s="13"/>
      <c r="B949" s="17"/>
      <c r="C949" s="13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</row>
    <row r="950" spans="1:29">
      <c r="A950" s="13"/>
      <c r="B950" s="17"/>
      <c r="C950" s="13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</row>
    <row r="951" spans="1:29">
      <c r="A951" s="13"/>
      <c r="B951" s="17"/>
      <c r="C951" s="13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</row>
    <row r="952" spans="1:29">
      <c r="A952" s="13"/>
      <c r="B952" s="17"/>
      <c r="C952" s="13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</row>
    <row r="953" spans="1:29">
      <c r="A953" s="13"/>
      <c r="B953" s="17"/>
      <c r="C953" s="13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</row>
    <row r="954" spans="1:29">
      <c r="A954" s="13"/>
      <c r="B954" s="17"/>
      <c r="C954" s="13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</row>
    <row r="955" spans="1:29">
      <c r="A955" s="13"/>
      <c r="B955" s="17"/>
      <c r="C955" s="13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</row>
    <row r="956" spans="1:29">
      <c r="A956" s="13"/>
      <c r="B956" s="17"/>
      <c r="C956" s="13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</row>
    <row r="957" spans="1:29">
      <c r="A957" s="13"/>
      <c r="B957" s="17"/>
      <c r="C957" s="13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</row>
    <row r="958" spans="1:29">
      <c r="A958" s="13"/>
      <c r="B958" s="17"/>
      <c r="C958" s="13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</row>
    <row r="959" spans="1:29">
      <c r="A959" s="13"/>
      <c r="B959" s="17"/>
      <c r="C959" s="13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</row>
    <row r="960" spans="1:29">
      <c r="A960" s="13"/>
      <c r="B960" s="17"/>
      <c r="C960" s="13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</row>
    <row r="961" spans="1:29">
      <c r="A961" s="13"/>
      <c r="B961" s="17"/>
      <c r="C961" s="13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</row>
    <row r="962" spans="1:29">
      <c r="A962" s="13"/>
      <c r="B962" s="17"/>
      <c r="C962" s="13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</row>
    <row r="963" spans="1:29">
      <c r="A963" s="13"/>
      <c r="B963" s="17"/>
      <c r="C963" s="13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</row>
    <row r="964" spans="1:29">
      <c r="A964" s="13"/>
      <c r="B964" s="17"/>
      <c r="C964" s="13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</row>
    <row r="965" spans="1:29">
      <c r="A965" s="13"/>
      <c r="B965" s="17"/>
      <c r="C965" s="13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</row>
    <row r="966" spans="1:29">
      <c r="A966" s="13"/>
      <c r="B966" s="17"/>
      <c r="C966" s="13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</row>
    <row r="967" spans="1:29">
      <c r="A967" s="13"/>
      <c r="B967" s="17"/>
      <c r="C967" s="13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</row>
    <row r="968" spans="1:29">
      <c r="A968" s="13"/>
      <c r="B968" s="17"/>
      <c r="C968" s="13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</row>
    <row r="969" spans="1:29">
      <c r="A969" s="13"/>
      <c r="B969" s="17"/>
      <c r="C969" s="13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</row>
    <row r="970" spans="1:29">
      <c r="A970" s="13"/>
      <c r="B970" s="17"/>
      <c r="C970" s="13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</row>
    <row r="971" spans="1:29">
      <c r="A971" s="13"/>
      <c r="B971" s="17"/>
      <c r="C971" s="13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</row>
    <row r="972" spans="1:29">
      <c r="A972" s="13"/>
      <c r="B972" s="17"/>
      <c r="C972" s="13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</row>
    <row r="973" spans="1:29">
      <c r="A973" s="13"/>
      <c r="B973" s="17"/>
      <c r="C973" s="13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</row>
    <row r="974" spans="1:29">
      <c r="A974" s="13"/>
      <c r="B974" s="17"/>
      <c r="C974" s="13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</row>
    <row r="975" spans="1:29">
      <c r="A975" s="13"/>
      <c r="B975" s="17"/>
      <c r="C975" s="13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</row>
    <row r="976" spans="1:29">
      <c r="A976" s="13"/>
      <c r="B976" s="17"/>
      <c r="C976" s="13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</row>
    <row r="977" spans="1:29">
      <c r="A977" s="13"/>
      <c r="B977" s="17"/>
      <c r="C977" s="13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</row>
  </sheetData>
  <sheetProtection algorithmName="SHA-512" hashValue="/mySE70fyrSW1r0sHAkuf9V4gy4OrKASJgbdSlHmc4EHCARm7HN4z8yVPIcaIvNh3jT1RkqFSaR0YZGHbH4XVw==" saltValue="8yPZXeEvt7N6uULfsI4Qgg==" spinCount="100000" sheet="1" objects="1" scenarios="1"/>
  <mergeCells count="36">
    <mergeCell ref="B4:D4"/>
    <mergeCell ref="C9:D9"/>
    <mergeCell ref="C10:D10"/>
    <mergeCell ref="C21:C22"/>
    <mergeCell ref="C23:C24"/>
    <mergeCell ref="B5:B10"/>
    <mergeCell ref="C17:C18"/>
    <mergeCell ref="C11:C16"/>
    <mergeCell ref="C19:C20"/>
    <mergeCell ref="C25:D25"/>
    <mergeCell ref="C30:C31"/>
    <mergeCell ref="C28:C29"/>
    <mergeCell ref="C38:C39"/>
    <mergeCell ref="C36:C37"/>
    <mergeCell ref="C48:D48"/>
    <mergeCell ref="C32:C33"/>
    <mergeCell ref="C34:C35"/>
    <mergeCell ref="C40:D40"/>
    <mergeCell ref="C41:D41"/>
    <mergeCell ref="C46:D46"/>
    <mergeCell ref="B25:B31"/>
    <mergeCell ref="B32:B37"/>
    <mergeCell ref="B38:B48"/>
    <mergeCell ref="B2:H2"/>
    <mergeCell ref="B3:H3"/>
    <mergeCell ref="H19:H20"/>
    <mergeCell ref="B11:B24"/>
    <mergeCell ref="C5:D5"/>
    <mergeCell ref="C6:D6"/>
    <mergeCell ref="C7:D7"/>
    <mergeCell ref="C8:D8"/>
    <mergeCell ref="C47:D47"/>
    <mergeCell ref="C44:C45"/>
    <mergeCell ref="C42:C43"/>
    <mergeCell ref="C26:C27"/>
    <mergeCell ref="H47:H4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4659260841701"/>
    <outlinePr summaryBelow="0" summaryRight="0"/>
  </sheetPr>
  <dimension ref="A1:AA1033"/>
  <sheetViews>
    <sheetView showRowColHeaders="0" zoomScale="90" zoomScaleNormal="90" workbookViewId="0">
      <selection activeCell="B19" sqref="B19:F19"/>
    </sheetView>
  </sheetViews>
  <sheetFormatPr defaultColWidth="14.453125" defaultRowHeight="19"/>
  <cols>
    <col min="1" max="1" width="3.453125" style="6" customWidth="1"/>
    <col min="2" max="2" width="7.453125" style="33" customWidth="1"/>
    <col min="3" max="3" width="80.453125" style="6" customWidth="1"/>
    <col min="4" max="4" width="17.08984375" style="6" bestFit="1" customWidth="1"/>
    <col min="5" max="5" width="14.453125" style="6" customWidth="1"/>
    <col min="6" max="6" width="61.453125" style="6" customWidth="1"/>
    <col min="7" max="7" width="7.453125" style="6" customWidth="1"/>
    <col min="8" max="8" width="30.453125" style="19" hidden="1" customWidth="1"/>
    <col min="9" max="13" width="14.453125" style="19" hidden="1" customWidth="1"/>
    <col min="14" max="18" width="14.453125" style="19"/>
    <col min="19" max="16384" width="14.453125" style="6"/>
  </cols>
  <sheetData>
    <row r="1" spans="2:18" s="7" customFormat="1" ht="12.5">
      <c r="B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2:18" s="7" customFormat="1" ht="12.5">
      <c r="B2" s="18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</row>
    <row r="3" spans="2:18" s="7" customFormat="1" ht="12.5">
      <c r="B3" s="18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</row>
    <row r="4" spans="2:18" s="7" customFormat="1" ht="12.5">
      <c r="B4" s="18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2:18" s="7" customFormat="1" ht="12.5">
      <c r="B5" s="18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2:18" s="7" customFormat="1" ht="12.5">
      <c r="B6" s="18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2:18" s="7" customFormat="1" ht="12.5">
      <c r="B7" s="18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2:18" s="7" customFormat="1" ht="12.5">
      <c r="B8" s="18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2:18" s="7" customFormat="1" ht="12.5">
      <c r="B9" s="18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2:18" s="7" customFormat="1" ht="12.5">
      <c r="B10" s="18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</row>
    <row r="11" spans="2:18" s="7" customFormat="1" ht="12.5">
      <c r="B11" s="18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2:18" s="7" customFormat="1" ht="12.5">
      <c r="B12" s="18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</row>
    <row r="13" spans="2:18" s="7" customFormat="1" ht="12.5">
      <c r="B13" s="18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</row>
    <row r="14" spans="2:18" s="7" customFormat="1" ht="12.5">
      <c r="B14" s="18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</row>
    <row r="15" spans="2:18" s="7" customFormat="1" ht="12.5">
      <c r="B15" s="18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2:18" s="7" customFormat="1" ht="12.5">
      <c r="B16" s="18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</row>
    <row r="17" spans="1:27" s="7" customFormat="1" ht="12.5">
      <c r="B17" s="18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</row>
    <row r="18" spans="1:27" s="7" customFormat="1" ht="13" thickBot="1">
      <c r="B18" s="18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</row>
    <row r="19" spans="1:27" ht="28.5">
      <c r="A19" s="8"/>
      <c r="B19" s="498" t="s">
        <v>1024</v>
      </c>
      <c r="C19" s="499"/>
      <c r="D19" s="499"/>
      <c r="E19" s="499"/>
      <c r="F19" s="500"/>
      <c r="G19" s="24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4"/>
      <c r="T19" s="24"/>
      <c r="U19" s="24"/>
      <c r="V19" s="24"/>
      <c r="W19" s="24"/>
      <c r="X19" s="24"/>
      <c r="Y19" s="24"/>
      <c r="Z19" s="24"/>
      <c r="AA19" s="24"/>
    </row>
    <row r="20" spans="1:27" ht="18.5">
      <c r="A20" s="20"/>
      <c r="B20" s="441" t="s">
        <v>13</v>
      </c>
      <c r="C20" s="442"/>
      <c r="D20" s="442"/>
      <c r="E20" s="442"/>
      <c r="F20" s="497"/>
      <c r="G20" s="24"/>
      <c r="H20" s="25"/>
      <c r="I20" s="25"/>
      <c r="J20" s="25"/>
      <c r="K20" s="25"/>
      <c r="L20" s="25"/>
      <c r="M20" s="25"/>
      <c r="N20" s="24"/>
      <c r="O20" s="24"/>
      <c r="P20" s="24"/>
      <c r="Q20" s="24"/>
      <c r="R20" s="24"/>
      <c r="S20" s="24"/>
      <c r="T20" s="24"/>
      <c r="U20" s="24"/>
      <c r="V20" s="24"/>
    </row>
    <row r="21" spans="1:27" ht="42">
      <c r="A21" s="21"/>
      <c r="B21" s="480" t="s">
        <v>14</v>
      </c>
      <c r="C21" s="481"/>
      <c r="D21" s="481"/>
      <c r="E21" s="180" t="s">
        <v>15</v>
      </c>
      <c r="F21" s="181" t="s">
        <v>11</v>
      </c>
      <c r="G21" s="24"/>
      <c r="H21" s="26" t="s">
        <v>404</v>
      </c>
      <c r="I21" s="26" t="s">
        <v>739</v>
      </c>
      <c r="J21" s="26" t="s">
        <v>740</v>
      </c>
      <c r="K21" s="26" t="s">
        <v>741</v>
      </c>
      <c r="L21" s="26" t="s">
        <v>410</v>
      </c>
      <c r="M21" s="26" t="s">
        <v>742</v>
      </c>
      <c r="N21" s="25"/>
      <c r="O21" s="25"/>
      <c r="P21" s="25"/>
      <c r="Q21" s="25"/>
      <c r="R21" s="25"/>
      <c r="S21" s="24"/>
      <c r="T21" s="24"/>
      <c r="U21" s="24"/>
      <c r="V21" s="24"/>
      <c r="W21" s="24"/>
      <c r="X21" s="24"/>
      <c r="Y21" s="24"/>
      <c r="Z21" s="24"/>
      <c r="AA21" s="24"/>
    </row>
    <row r="22" spans="1:27" ht="29">
      <c r="A22" s="22"/>
      <c r="B22" s="501" t="s">
        <v>743</v>
      </c>
      <c r="C22" s="467" t="s">
        <v>452</v>
      </c>
      <c r="D22" s="467" t="s">
        <v>35</v>
      </c>
      <c r="E22" s="182" t="s">
        <v>656</v>
      </c>
      <c r="F22" s="183" t="s">
        <v>657</v>
      </c>
      <c r="G22" s="27"/>
      <c r="H22" s="26" t="s">
        <v>652</v>
      </c>
      <c r="I22" s="26">
        <f>COUNTIF($D$24:$D$27:$D$29:$D$36:$E$29:$E$36,Lists!$B$2)</f>
        <v>0</v>
      </c>
      <c r="J22" s="26">
        <f>COUNTIF($D$24:$D$27:$D$29:$D$36:$E$29:$E$36,Lists!$B$3)</f>
        <v>0</v>
      </c>
      <c r="K22" s="26">
        <f>COUNTIF($D$24:$D$27:$D$29:$D$36:$E$29:$E$36,Lists!$B$4)</f>
        <v>0</v>
      </c>
      <c r="L22" s="26">
        <f>COUNTIF($D$24:$D$27:$D$29:$D$36:$E$29:$E$36,Lists!$B$5)</f>
        <v>0</v>
      </c>
      <c r="M22" s="26">
        <f>COUNTIF($D$24:$D$27,"")+COUNTIF($D$29:$D$36,"")+COUNTIF($E$29:$E$36,"")</f>
        <v>20</v>
      </c>
      <c r="N22" s="28"/>
      <c r="O22" s="28"/>
      <c r="P22" s="28"/>
      <c r="Q22" s="28"/>
      <c r="R22" s="28"/>
      <c r="S22" s="29"/>
      <c r="T22" s="29"/>
      <c r="U22" s="29"/>
      <c r="V22" s="29"/>
      <c r="W22" s="29"/>
      <c r="X22" s="29"/>
      <c r="Y22" s="29"/>
      <c r="Z22" s="29"/>
      <c r="AA22" s="29"/>
    </row>
    <row r="23" spans="1:27" ht="14.5">
      <c r="A23" s="22"/>
      <c r="B23" s="502"/>
      <c r="C23" s="504" t="s">
        <v>453</v>
      </c>
      <c r="D23" s="504"/>
      <c r="E23" s="504"/>
      <c r="F23" s="505"/>
      <c r="G23" s="27"/>
      <c r="H23" s="26" t="s">
        <v>744</v>
      </c>
      <c r="I23" s="26">
        <f>COUNTIF($D$38:$D$46,Lists!$B$4)+COUNTIF($D$48:$D$61,Lists!$B$2)</f>
        <v>0</v>
      </c>
      <c r="J23" s="26">
        <f>COUNTIF($D$38:$D$46,Lists!$B$3)+COUNTIF($D$48:$D$61,Lists!$B$3)</f>
        <v>0</v>
      </c>
      <c r="K23" s="26">
        <f>COUNTIF($D$38:$D$46,Lists!$B$2)+COUNTIF($D$48:$D$61,Lists!$B$4)</f>
        <v>0</v>
      </c>
      <c r="L23" s="26">
        <f>COUNTIF($D$38:$D$46,Lists!$B$5)+COUNTIF($D$48:$D$61,Lists!$B$5)</f>
        <v>0</v>
      </c>
      <c r="M23" s="26">
        <f>COUNTIF($D$38:$D$46,"")+COUNTIF($D$48:$D$61,"")</f>
        <v>23</v>
      </c>
      <c r="N23" s="28"/>
      <c r="O23" s="28"/>
      <c r="P23" s="28"/>
      <c r="Q23" s="28"/>
      <c r="R23" s="28"/>
      <c r="S23" s="29"/>
      <c r="T23" s="29"/>
      <c r="U23" s="29"/>
      <c r="V23" s="29"/>
      <c r="W23" s="29"/>
      <c r="X23" s="29"/>
      <c r="Y23" s="29"/>
      <c r="Z23" s="29"/>
      <c r="AA23" s="29"/>
    </row>
    <row r="24" spans="1:27" ht="20" customHeight="1">
      <c r="A24" s="22"/>
      <c r="B24" s="502"/>
      <c r="C24" s="184" t="s">
        <v>454</v>
      </c>
      <c r="D24" s="106"/>
      <c r="E24" s="487" t="s">
        <v>745</v>
      </c>
      <c r="F24" s="488"/>
      <c r="G24" s="27"/>
      <c r="H24" s="26" t="s">
        <v>308</v>
      </c>
      <c r="I24" s="26">
        <f>COUNTIF($D$62:$D$65,Lists!$B$2)+COUNTIF($D$67:$D$69,Lists!$B$2)</f>
        <v>0</v>
      </c>
      <c r="J24" s="26">
        <f>COUNTIF($D$62:$D$65,Lists!$B$3)+COUNTIF($D$67:$D$69,Lists!$B$3)</f>
        <v>0</v>
      </c>
      <c r="K24" s="26">
        <f>COUNTIF($D$62:$D$65,Lists!$B$4)+COUNTIF($D$67:$D$69,Lists!$B$4)</f>
        <v>0</v>
      </c>
      <c r="L24" s="26">
        <f>COUNTIF($D$62:$D$65,Lists!$B$5)+COUNTIF($D$67:$D$69,Lists!$B$5)</f>
        <v>0</v>
      </c>
      <c r="M24" s="26">
        <f>COUNTIF($D$62:$D$65,"")+COUNTIF($D$67:$D$69,"")</f>
        <v>7</v>
      </c>
      <c r="N24" s="28"/>
      <c r="O24" s="28"/>
      <c r="P24" s="28"/>
      <c r="Q24" s="28"/>
      <c r="R24" s="28"/>
      <c r="S24" s="29"/>
      <c r="T24" s="29"/>
      <c r="U24" s="29"/>
      <c r="V24" s="29"/>
      <c r="W24" s="29"/>
      <c r="X24" s="29"/>
      <c r="Y24" s="29"/>
      <c r="Z24" s="29"/>
      <c r="AA24" s="29"/>
    </row>
    <row r="25" spans="1:27" ht="20" customHeight="1">
      <c r="A25" s="22"/>
      <c r="B25" s="502"/>
      <c r="C25" s="184" t="s">
        <v>455</v>
      </c>
      <c r="D25" s="317"/>
      <c r="E25" s="487" t="s">
        <v>745</v>
      </c>
      <c r="F25" s="488"/>
      <c r="G25" s="29"/>
      <c r="H25" s="26" t="s">
        <v>405</v>
      </c>
      <c r="I25" s="26">
        <f>SUM(I22:I24)</f>
        <v>0</v>
      </c>
      <c r="J25" s="26">
        <f>SUM(J22:J24)</f>
        <v>0</v>
      </c>
      <c r="K25" s="26">
        <f t="shared" ref="K25:M25" si="0">SUM(K22:K24)</f>
        <v>0</v>
      </c>
      <c r="L25" s="26">
        <f t="shared" si="0"/>
        <v>0</v>
      </c>
      <c r="M25" s="26">
        <f t="shared" si="0"/>
        <v>50</v>
      </c>
      <c r="N25" s="28"/>
      <c r="O25" s="28"/>
      <c r="P25" s="28"/>
      <c r="Q25" s="28"/>
      <c r="R25" s="28"/>
      <c r="S25" s="29"/>
      <c r="T25" s="29"/>
      <c r="U25" s="29"/>
      <c r="V25" s="29"/>
      <c r="W25" s="29"/>
      <c r="X25" s="29"/>
      <c r="Y25" s="29"/>
      <c r="Z25" s="29"/>
      <c r="AA25" s="29"/>
    </row>
    <row r="26" spans="1:27" ht="20" customHeight="1">
      <c r="A26" s="22"/>
      <c r="B26" s="502"/>
      <c r="C26" s="184" t="s">
        <v>456</v>
      </c>
      <c r="D26" s="317"/>
      <c r="E26" s="487" t="s">
        <v>745</v>
      </c>
      <c r="F26" s="488"/>
      <c r="G26" s="27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9"/>
      <c r="T26" s="29"/>
      <c r="U26" s="29"/>
      <c r="V26" s="29"/>
      <c r="W26" s="29"/>
      <c r="X26" s="29"/>
      <c r="Y26" s="29"/>
      <c r="Z26" s="29"/>
      <c r="AA26" s="29"/>
    </row>
    <row r="27" spans="1:27" ht="43.5">
      <c r="A27" s="22"/>
      <c r="B27" s="502"/>
      <c r="C27" s="185" t="s">
        <v>457</v>
      </c>
      <c r="D27" s="317"/>
      <c r="E27" s="487" t="s">
        <v>297</v>
      </c>
      <c r="F27" s="488"/>
      <c r="G27" s="27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9"/>
      <c r="T27" s="29"/>
      <c r="U27" s="29"/>
      <c r="V27" s="29"/>
      <c r="W27" s="29"/>
      <c r="X27" s="29"/>
      <c r="Y27" s="29"/>
      <c r="Z27" s="29"/>
      <c r="AA27" s="29"/>
    </row>
    <row r="28" spans="1:27" ht="58">
      <c r="A28" s="22"/>
      <c r="B28" s="502"/>
      <c r="C28" s="186" t="s">
        <v>51</v>
      </c>
      <c r="D28" s="187" t="s">
        <v>305</v>
      </c>
      <c r="E28" s="264" t="s">
        <v>874</v>
      </c>
      <c r="F28" s="188"/>
      <c r="G28" s="27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</row>
    <row r="29" spans="1:27" ht="20" customHeight="1">
      <c r="A29" s="22"/>
      <c r="B29" s="502"/>
      <c r="C29" s="189" t="s">
        <v>54</v>
      </c>
      <c r="D29" s="106"/>
      <c r="E29" s="317"/>
      <c r="F29" s="190" t="s">
        <v>297</v>
      </c>
      <c r="G29" s="30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9"/>
      <c r="T29" s="29"/>
      <c r="U29" s="29"/>
      <c r="V29" s="29"/>
      <c r="W29" s="29"/>
      <c r="X29" s="29"/>
      <c r="Y29" s="29"/>
      <c r="Z29" s="29"/>
      <c r="AA29" s="29"/>
    </row>
    <row r="30" spans="1:27" ht="30" customHeight="1">
      <c r="A30" s="22"/>
      <c r="B30" s="502"/>
      <c r="C30" s="189" t="s">
        <v>301</v>
      </c>
      <c r="D30" s="106"/>
      <c r="E30" s="317"/>
      <c r="F30" s="190" t="s">
        <v>746</v>
      </c>
      <c r="G30" s="30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9"/>
      <c r="T30" s="29"/>
      <c r="U30" s="29"/>
      <c r="V30" s="29"/>
      <c r="W30" s="29"/>
      <c r="X30" s="29"/>
      <c r="Y30" s="29"/>
      <c r="Z30" s="29"/>
      <c r="AA30" s="29"/>
    </row>
    <row r="31" spans="1:27" ht="45" customHeight="1">
      <c r="A31" s="22"/>
      <c r="B31" s="502"/>
      <c r="C31" s="189" t="s">
        <v>56</v>
      </c>
      <c r="D31" s="106"/>
      <c r="E31" s="317"/>
      <c r="F31" s="190" t="s">
        <v>746</v>
      </c>
      <c r="G31" s="29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9"/>
      <c r="T31" s="29"/>
      <c r="U31" s="29"/>
      <c r="V31" s="29"/>
      <c r="W31" s="29"/>
      <c r="X31" s="29"/>
      <c r="Y31" s="29"/>
      <c r="Z31" s="29"/>
      <c r="AA31" s="29"/>
    </row>
    <row r="32" spans="1:27" ht="14.5">
      <c r="A32" s="22"/>
      <c r="B32" s="502"/>
      <c r="C32" s="189" t="s">
        <v>302</v>
      </c>
      <c r="D32" s="106"/>
      <c r="E32" s="317"/>
      <c r="F32" s="190" t="s">
        <v>746</v>
      </c>
      <c r="G32" s="29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9"/>
      <c r="T32" s="29"/>
      <c r="U32" s="29"/>
      <c r="V32" s="29"/>
      <c r="W32" s="29"/>
      <c r="X32" s="29"/>
      <c r="Y32" s="29"/>
      <c r="Z32" s="29"/>
      <c r="AA32" s="29"/>
    </row>
    <row r="33" spans="1:27" ht="60" customHeight="1">
      <c r="A33" s="22"/>
      <c r="B33" s="502"/>
      <c r="C33" s="189" t="s">
        <v>303</v>
      </c>
      <c r="D33" s="106"/>
      <c r="E33" s="317"/>
      <c r="F33" s="190" t="s">
        <v>746</v>
      </c>
      <c r="G33" s="29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9"/>
      <c r="T33" s="29"/>
      <c r="U33" s="29"/>
      <c r="V33" s="29"/>
      <c r="W33" s="29"/>
      <c r="X33" s="29"/>
      <c r="Y33" s="29"/>
      <c r="Z33" s="29"/>
      <c r="AA33" s="29"/>
    </row>
    <row r="34" spans="1:27" ht="29">
      <c r="A34" s="22"/>
      <c r="B34" s="502"/>
      <c r="C34" s="189" t="s">
        <v>57</v>
      </c>
      <c r="D34" s="106"/>
      <c r="E34" s="317"/>
      <c r="F34" s="190" t="s">
        <v>746</v>
      </c>
      <c r="G34" s="29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9"/>
      <c r="T34" s="29"/>
      <c r="U34" s="29"/>
      <c r="V34" s="29"/>
      <c r="W34" s="29"/>
      <c r="X34" s="29"/>
      <c r="Y34" s="29"/>
      <c r="Z34" s="29"/>
      <c r="AA34" s="29"/>
    </row>
    <row r="35" spans="1:27" ht="29">
      <c r="A35" s="22"/>
      <c r="B35" s="502"/>
      <c r="C35" s="262" t="s">
        <v>872</v>
      </c>
      <c r="D35" s="106"/>
      <c r="E35" s="317"/>
      <c r="F35" s="190" t="s">
        <v>746</v>
      </c>
      <c r="G35" s="29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9"/>
      <c r="T35" s="29"/>
      <c r="U35" s="29"/>
      <c r="V35" s="29"/>
      <c r="W35" s="29"/>
      <c r="X35" s="29"/>
      <c r="Y35" s="29"/>
      <c r="Z35" s="29"/>
      <c r="AA35" s="29"/>
    </row>
    <row r="36" spans="1:27" ht="43.5">
      <c r="A36" s="22"/>
      <c r="B36" s="502"/>
      <c r="C36" s="191" t="s">
        <v>304</v>
      </c>
      <c r="D36" s="192"/>
      <c r="E36" s="192"/>
      <c r="F36" s="190" t="s">
        <v>403</v>
      </c>
      <c r="G36" s="29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9"/>
      <c r="T36" s="29"/>
      <c r="U36" s="29"/>
      <c r="V36" s="29"/>
      <c r="W36" s="29"/>
      <c r="X36" s="29"/>
      <c r="Y36" s="29"/>
      <c r="Z36" s="29"/>
      <c r="AA36" s="29"/>
    </row>
    <row r="37" spans="1:27" ht="15" customHeight="1">
      <c r="A37" s="22"/>
      <c r="B37" s="501" t="s">
        <v>58</v>
      </c>
      <c r="C37" s="506" t="s">
        <v>59</v>
      </c>
      <c r="D37" s="506"/>
      <c r="E37" s="506"/>
      <c r="F37" s="507"/>
      <c r="G37" s="29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9"/>
      <c r="T37" s="29"/>
      <c r="U37" s="29"/>
      <c r="V37" s="29"/>
      <c r="W37" s="29"/>
      <c r="X37" s="29"/>
      <c r="Y37" s="29"/>
      <c r="Z37" s="29"/>
      <c r="AA37" s="29"/>
    </row>
    <row r="38" spans="1:27" ht="20" customHeight="1">
      <c r="A38" s="22"/>
      <c r="B38" s="502"/>
      <c r="C38" s="189" t="s">
        <v>651</v>
      </c>
      <c r="D38" s="106"/>
      <c r="E38" s="487" t="s">
        <v>747</v>
      </c>
      <c r="F38" s="488"/>
      <c r="G38" s="29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9"/>
      <c r="T38" s="29"/>
      <c r="U38" s="29"/>
      <c r="V38" s="29"/>
      <c r="W38" s="29"/>
      <c r="X38" s="29"/>
      <c r="Y38" s="29"/>
      <c r="Z38" s="29"/>
      <c r="AA38" s="29"/>
    </row>
    <row r="39" spans="1:27" ht="29">
      <c r="A39" s="22"/>
      <c r="B39" s="502"/>
      <c r="C39" s="189" t="s">
        <v>630</v>
      </c>
      <c r="D39" s="317"/>
      <c r="E39" s="487" t="s">
        <v>747</v>
      </c>
      <c r="F39" s="488"/>
      <c r="G39" s="29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9"/>
      <c r="T39" s="29"/>
      <c r="U39" s="29"/>
      <c r="V39" s="29"/>
      <c r="W39" s="29"/>
      <c r="X39" s="29"/>
      <c r="Y39" s="29"/>
      <c r="Z39" s="29"/>
      <c r="AA39" s="29"/>
    </row>
    <row r="40" spans="1:27" ht="20" customHeight="1">
      <c r="A40" s="22"/>
      <c r="B40" s="502"/>
      <c r="C40" s="189" t="s">
        <v>631</v>
      </c>
      <c r="D40" s="317"/>
      <c r="E40" s="487" t="s">
        <v>747</v>
      </c>
      <c r="F40" s="488"/>
      <c r="G40" s="29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9"/>
      <c r="T40" s="29"/>
      <c r="U40" s="29"/>
      <c r="V40" s="29"/>
      <c r="W40" s="29"/>
      <c r="X40" s="29"/>
      <c r="Y40" s="29"/>
      <c r="Z40" s="29"/>
      <c r="AA40" s="29"/>
    </row>
    <row r="41" spans="1:27" ht="58">
      <c r="A41" s="22"/>
      <c r="B41" s="502"/>
      <c r="C41" s="189" t="s">
        <v>650</v>
      </c>
      <c r="D41" s="317"/>
      <c r="E41" s="487" t="s">
        <v>747</v>
      </c>
      <c r="F41" s="488"/>
      <c r="G41" s="29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9"/>
      <c r="T41" s="29"/>
      <c r="U41" s="29"/>
      <c r="V41" s="29"/>
      <c r="W41" s="29"/>
      <c r="X41" s="29"/>
      <c r="Y41" s="29"/>
      <c r="Z41" s="29"/>
      <c r="AA41" s="29"/>
    </row>
    <row r="42" spans="1:27" ht="29">
      <c r="A42" s="22"/>
      <c r="B42" s="502"/>
      <c r="C42" s="189" t="s">
        <v>632</v>
      </c>
      <c r="D42" s="317"/>
      <c r="E42" s="487" t="s">
        <v>747</v>
      </c>
      <c r="F42" s="488"/>
      <c r="G42" s="29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9"/>
      <c r="T42" s="29"/>
      <c r="U42" s="29"/>
      <c r="V42" s="29"/>
      <c r="W42" s="29"/>
      <c r="X42" s="29"/>
      <c r="Y42" s="29"/>
      <c r="Z42" s="29"/>
      <c r="AA42" s="29"/>
    </row>
    <row r="43" spans="1:27" ht="35" customHeight="1">
      <c r="A43" s="22"/>
      <c r="B43" s="502"/>
      <c r="C43" s="189" t="s">
        <v>633</v>
      </c>
      <c r="D43" s="317"/>
      <c r="E43" s="493" t="s">
        <v>747</v>
      </c>
      <c r="F43" s="494"/>
      <c r="G43" s="29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9"/>
      <c r="T43" s="29"/>
      <c r="U43" s="29"/>
      <c r="V43" s="29"/>
      <c r="W43" s="29"/>
      <c r="X43" s="29"/>
      <c r="Y43" s="29"/>
      <c r="Z43" s="29"/>
      <c r="AA43" s="29"/>
    </row>
    <row r="44" spans="1:27" ht="29">
      <c r="A44" s="22"/>
      <c r="B44" s="502"/>
      <c r="C44" s="189" t="s">
        <v>634</v>
      </c>
      <c r="D44" s="317"/>
      <c r="E44" s="487" t="s">
        <v>747</v>
      </c>
      <c r="F44" s="488"/>
      <c r="G44" s="29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9"/>
      <c r="T44" s="29"/>
      <c r="U44" s="29"/>
      <c r="V44" s="29"/>
      <c r="W44" s="29"/>
      <c r="X44" s="29"/>
      <c r="Y44" s="29"/>
      <c r="Z44" s="29"/>
      <c r="AA44" s="29"/>
    </row>
    <row r="45" spans="1:27" ht="29">
      <c r="A45" s="22"/>
      <c r="B45" s="502"/>
      <c r="C45" s="189" t="s">
        <v>635</v>
      </c>
      <c r="D45" s="317"/>
      <c r="E45" s="487" t="s">
        <v>747</v>
      </c>
      <c r="F45" s="488"/>
      <c r="G45" s="29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9"/>
      <c r="T45" s="29"/>
      <c r="U45" s="29"/>
      <c r="V45" s="29"/>
      <c r="W45" s="29"/>
      <c r="X45" s="29"/>
      <c r="Y45" s="29"/>
      <c r="Z45" s="29"/>
      <c r="AA45" s="29"/>
    </row>
    <row r="46" spans="1:27" ht="29">
      <c r="A46" s="22"/>
      <c r="B46" s="502"/>
      <c r="C46" s="189" t="s">
        <v>636</v>
      </c>
      <c r="D46" s="317"/>
      <c r="E46" s="487" t="s">
        <v>747</v>
      </c>
      <c r="F46" s="488"/>
      <c r="G46" s="29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9"/>
      <c r="T46" s="29"/>
      <c r="U46" s="29"/>
      <c r="V46" s="29"/>
      <c r="W46" s="29"/>
      <c r="X46" s="29"/>
      <c r="Y46" s="29"/>
      <c r="Z46" s="29"/>
      <c r="AA46" s="29"/>
    </row>
    <row r="47" spans="1:27" ht="14.5">
      <c r="A47" s="22"/>
      <c r="B47" s="502"/>
      <c r="C47" s="508" t="s">
        <v>458</v>
      </c>
      <c r="D47" s="508"/>
      <c r="E47" s="508"/>
      <c r="F47" s="509"/>
      <c r="G47" s="29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9"/>
      <c r="T47" s="29"/>
      <c r="U47" s="29"/>
      <c r="V47" s="29"/>
      <c r="W47" s="29"/>
      <c r="X47" s="29"/>
      <c r="Y47" s="29"/>
      <c r="Z47" s="29"/>
      <c r="AA47" s="29"/>
    </row>
    <row r="48" spans="1:27" ht="20" customHeight="1">
      <c r="A48" s="22"/>
      <c r="B48" s="502"/>
      <c r="C48" s="189" t="s">
        <v>637</v>
      </c>
      <c r="D48" s="106"/>
      <c r="E48" s="487" t="s">
        <v>747</v>
      </c>
      <c r="F48" s="488"/>
      <c r="G48" s="29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9"/>
      <c r="T48" s="29"/>
      <c r="U48" s="29"/>
      <c r="V48" s="29"/>
      <c r="W48" s="29"/>
      <c r="X48" s="29"/>
      <c r="Y48" s="29"/>
      <c r="Z48" s="29"/>
      <c r="AA48" s="29"/>
    </row>
    <row r="49" spans="1:27" ht="20" customHeight="1">
      <c r="A49" s="22"/>
      <c r="B49" s="502"/>
      <c r="C49" s="189" t="s">
        <v>638</v>
      </c>
      <c r="D49" s="106"/>
      <c r="E49" s="487" t="s">
        <v>747</v>
      </c>
      <c r="F49" s="488"/>
      <c r="G49" s="29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9"/>
      <c r="T49" s="29"/>
      <c r="U49" s="29"/>
      <c r="V49" s="29"/>
      <c r="W49" s="29"/>
      <c r="X49" s="29"/>
      <c r="Y49" s="29"/>
      <c r="Z49" s="29"/>
      <c r="AA49" s="29"/>
    </row>
    <row r="50" spans="1:27" ht="20" customHeight="1">
      <c r="A50" s="22"/>
      <c r="B50" s="502"/>
      <c r="C50" s="189" t="s">
        <v>639</v>
      </c>
      <c r="D50" s="106"/>
      <c r="E50" s="487" t="s">
        <v>747</v>
      </c>
      <c r="F50" s="488"/>
      <c r="G50" s="29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9"/>
      <c r="T50" s="29"/>
      <c r="U50" s="29"/>
      <c r="V50" s="29"/>
      <c r="W50" s="29"/>
      <c r="X50" s="29"/>
      <c r="Y50" s="29"/>
      <c r="Z50" s="29"/>
      <c r="AA50" s="29"/>
    </row>
    <row r="51" spans="1:27" ht="20" customHeight="1">
      <c r="A51" s="22"/>
      <c r="B51" s="502"/>
      <c r="C51" s="189" t="s">
        <v>640</v>
      </c>
      <c r="D51" s="106"/>
      <c r="E51" s="487" t="s">
        <v>747</v>
      </c>
      <c r="F51" s="488"/>
      <c r="G51" s="29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9"/>
      <c r="T51" s="29"/>
      <c r="U51" s="29"/>
      <c r="V51" s="29"/>
      <c r="W51" s="29"/>
      <c r="X51" s="29"/>
      <c r="Y51" s="29"/>
      <c r="Z51" s="29"/>
      <c r="AA51" s="29"/>
    </row>
    <row r="52" spans="1:27" ht="29">
      <c r="A52" s="22"/>
      <c r="B52" s="502"/>
      <c r="C52" s="189" t="s">
        <v>641</v>
      </c>
      <c r="D52" s="106"/>
      <c r="E52" s="487" t="s">
        <v>747</v>
      </c>
      <c r="F52" s="488"/>
      <c r="G52" s="29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9"/>
      <c r="T52" s="29"/>
      <c r="U52" s="29"/>
      <c r="V52" s="29"/>
      <c r="W52" s="29"/>
      <c r="X52" s="29"/>
      <c r="Y52" s="29"/>
      <c r="Z52" s="29"/>
      <c r="AA52" s="29"/>
    </row>
    <row r="53" spans="1:27" ht="29">
      <c r="A53" s="22"/>
      <c r="B53" s="502"/>
      <c r="C53" s="189" t="s">
        <v>642</v>
      </c>
      <c r="D53" s="106"/>
      <c r="E53" s="487" t="s">
        <v>747</v>
      </c>
      <c r="F53" s="488"/>
      <c r="G53" s="29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9"/>
      <c r="T53" s="29"/>
      <c r="U53" s="29"/>
      <c r="V53" s="29"/>
      <c r="W53" s="29"/>
      <c r="X53" s="29"/>
      <c r="Y53" s="29"/>
      <c r="Z53" s="29"/>
      <c r="AA53" s="29"/>
    </row>
    <row r="54" spans="1:27" ht="29">
      <c r="A54" s="22"/>
      <c r="B54" s="502"/>
      <c r="C54" s="189" t="s">
        <v>643</v>
      </c>
      <c r="D54" s="106"/>
      <c r="E54" s="487" t="s">
        <v>747</v>
      </c>
      <c r="F54" s="488"/>
      <c r="G54" s="29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9"/>
      <c r="T54" s="29"/>
      <c r="U54" s="29"/>
      <c r="V54" s="29"/>
      <c r="W54" s="29"/>
      <c r="X54" s="29"/>
      <c r="Y54" s="29"/>
      <c r="Z54" s="29"/>
      <c r="AA54" s="29"/>
    </row>
    <row r="55" spans="1:27" ht="29">
      <c r="A55" s="22"/>
      <c r="B55" s="502"/>
      <c r="C55" s="189" t="s">
        <v>644</v>
      </c>
      <c r="D55" s="106"/>
      <c r="E55" s="487" t="s">
        <v>747</v>
      </c>
      <c r="F55" s="488"/>
      <c r="G55" s="29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9"/>
      <c r="T55" s="29"/>
      <c r="U55" s="29"/>
      <c r="V55" s="29"/>
      <c r="W55" s="29"/>
      <c r="X55" s="29"/>
      <c r="Y55" s="29"/>
      <c r="Z55" s="29"/>
      <c r="AA55" s="29"/>
    </row>
    <row r="56" spans="1:27" ht="29">
      <c r="A56" s="22"/>
      <c r="B56" s="502"/>
      <c r="C56" s="189" t="s">
        <v>645</v>
      </c>
      <c r="D56" s="106"/>
      <c r="E56" s="487" t="s">
        <v>747</v>
      </c>
      <c r="F56" s="488"/>
      <c r="G56" s="29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9"/>
      <c r="T56" s="29"/>
      <c r="U56" s="29"/>
      <c r="V56" s="29"/>
      <c r="W56" s="29"/>
      <c r="X56" s="29"/>
      <c r="Y56" s="29"/>
      <c r="Z56" s="29"/>
      <c r="AA56" s="29"/>
    </row>
    <row r="57" spans="1:27" ht="20" customHeight="1">
      <c r="A57" s="22"/>
      <c r="B57" s="502"/>
      <c r="C57" s="189" t="s">
        <v>646</v>
      </c>
      <c r="D57" s="106"/>
      <c r="E57" s="487" t="s">
        <v>747</v>
      </c>
      <c r="F57" s="488"/>
      <c r="G57" s="29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9"/>
      <c r="T57" s="29"/>
      <c r="U57" s="29"/>
      <c r="V57" s="29"/>
      <c r="W57" s="29"/>
      <c r="X57" s="29"/>
      <c r="Y57" s="29"/>
      <c r="Z57" s="29"/>
      <c r="AA57" s="29"/>
    </row>
    <row r="58" spans="1:27" ht="20" customHeight="1">
      <c r="A58" s="22"/>
      <c r="B58" s="502"/>
      <c r="C58" s="189" t="s">
        <v>647</v>
      </c>
      <c r="D58" s="106"/>
      <c r="E58" s="487" t="s">
        <v>747</v>
      </c>
      <c r="F58" s="488"/>
      <c r="G58" s="29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9"/>
      <c r="T58" s="29"/>
      <c r="U58" s="29"/>
      <c r="V58" s="29"/>
      <c r="W58" s="29"/>
      <c r="X58" s="29"/>
      <c r="Y58" s="29"/>
      <c r="Z58" s="29"/>
      <c r="AA58" s="29"/>
    </row>
    <row r="59" spans="1:27" ht="29">
      <c r="A59" s="22"/>
      <c r="B59" s="502"/>
      <c r="C59" s="189" t="s">
        <v>648</v>
      </c>
      <c r="D59" s="106"/>
      <c r="E59" s="487" t="s">
        <v>747</v>
      </c>
      <c r="F59" s="488"/>
      <c r="G59" s="29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9"/>
      <c r="T59" s="29"/>
      <c r="U59" s="29"/>
      <c r="V59" s="29"/>
      <c r="W59" s="29"/>
      <c r="X59" s="29"/>
      <c r="Y59" s="29"/>
      <c r="Z59" s="29"/>
      <c r="AA59" s="29"/>
    </row>
    <row r="60" spans="1:27" ht="60" customHeight="1">
      <c r="A60" s="22"/>
      <c r="B60" s="502"/>
      <c r="C60" s="262" t="s">
        <v>1008</v>
      </c>
      <c r="D60" s="106"/>
      <c r="E60" s="487" t="s">
        <v>306</v>
      </c>
      <c r="F60" s="488"/>
      <c r="G60" s="29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9"/>
      <c r="T60" s="29"/>
      <c r="U60" s="29"/>
      <c r="V60" s="29"/>
      <c r="W60" s="29"/>
      <c r="X60" s="29"/>
      <c r="Y60" s="29"/>
      <c r="Z60" s="29"/>
      <c r="AA60" s="29"/>
    </row>
    <row r="61" spans="1:27" ht="29">
      <c r="A61" s="22"/>
      <c r="B61" s="502"/>
      <c r="C61" s="189" t="s">
        <v>649</v>
      </c>
      <c r="D61" s="111"/>
      <c r="E61" s="487" t="s">
        <v>306</v>
      </c>
      <c r="F61" s="488"/>
      <c r="G61" s="29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9"/>
      <c r="T61" s="29"/>
      <c r="U61" s="29"/>
      <c r="V61" s="29"/>
      <c r="W61" s="29"/>
      <c r="X61" s="29"/>
      <c r="Y61" s="29"/>
      <c r="Z61" s="29"/>
      <c r="AA61" s="29"/>
    </row>
    <row r="62" spans="1:27" ht="45" customHeight="1">
      <c r="A62" s="22"/>
      <c r="B62" s="501" t="s">
        <v>748</v>
      </c>
      <c r="C62" s="263" t="s">
        <v>873</v>
      </c>
      <c r="D62" s="318"/>
      <c r="E62" s="491" t="s">
        <v>747</v>
      </c>
      <c r="F62" s="492"/>
      <c r="G62" s="29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9"/>
      <c r="T62" s="29"/>
      <c r="U62" s="29"/>
      <c r="V62" s="29"/>
      <c r="W62" s="29"/>
      <c r="X62" s="29"/>
      <c r="Y62" s="29"/>
      <c r="Z62" s="29"/>
      <c r="AA62" s="29"/>
    </row>
    <row r="63" spans="1:27" ht="35" customHeight="1">
      <c r="A63" s="22"/>
      <c r="B63" s="502"/>
      <c r="C63" s="193" t="s">
        <v>459</v>
      </c>
      <c r="D63" s="317"/>
      <c r="E63" s="487" t="s">
        <v>747</v>
      </c>
      <c r="F63" s="488"/>
      <c r="G63" s="29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9"/>
      <c r="T63" s="29"/>
      <c r="U63" s="29"/>
      <c r="V63" s="29"/>
      <c r="W63" s="29"/>
      <c r="X63" s="29"/>
      <c r="Y63" s="29"/>
      <c r="Z63" s="29"/>
      <c r="AA63" s="29"/>
    </row>
    <row r="64" spans="1:27" ht="35" customHeight="1">
      <c r="A64" s="22"/>
      <c r="B64" s="502"/>
      <c r="C64" s="308" t="s">
        <v>1007</v>
      </c>
      <c r="D64" s="317"/>
      <c r="E64" s="487" t="s">
        <v>747</v>
      </c>
      <c r="F64" s="488"/>
      <c r="G64" s="29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9"/>
      <c r="T64" s="29"/>
      <c r="U64" s="29"/>
      <c r="V64" s="29"/>
      <c r="W64" s="29"/>
      <c r="X64" s="29"/>
      <c r="Y64" s="29"/>
      <c r="Z64" s="29"/>
      <c r="AA64" s="29"/>
    </row>
    <row r="65" spans="1:27" ht="35" customHeight="1">
      <c r="A65" s="22"/>
      <c r="B65" s="502"/>
      <c r="C65" s="193" t="s">
        <v>460</v>
      </c>
      <c r="D65" s="317"/>
      <c r="E65" s="487" t="s">
        <v>747</v>
      </c>
      <c r="F65" s="488"/>
      <c r="G65" s="29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9"/>
      <c r="T65" s="29"/>
      <c r="U65" s="29"/>
      <c r="V65" s="29"/>
      <c r="W65" s="29"/>
      <c r="X65" s="29"/>
      <c r="Y65" s="29"/>
      <c r="Z65" s="29"/>
      <c r="AA65" s="29"/>
    </row>
    <row r="66" spans="1:27" ht="14.5">
      <c r="A66" s="22"/>
      <c r="B66" s="502"/>
      <c r="C66" s="495" t="s">
        <v>307</v>
      </c>
      <c r="D66" s="495"/>
      <c r="E66" s="495"/>
      <c r="F66" s="496"/>
      <c r="G66" s="29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9"/>
      <c r="T66" s="29"/>
      <c r="U66" s="29"/>
      <c r="V66" s="29"/>
      <c r="W66" s="29"/>
      <c r="X66" s="29"/>
      <c r="Y66" s="29"/>
      <c r="Z66" s="29"/>
      <c r="AA66" s="29"/>
    </row>
    <row r="67" spans="1:27" ht="20" customHeight="1">
      <c r="A67" s="22"/>
      <c r="B67" s="502"/>
      <c r="C67" s="189" t="s">
        <v>653</v>
      </c>
      <c r="D67" s="106"/>
      <c r="E67" s="487" t="s">
        <v>747</v>
      </c>
      <c r="F67" s="488"/>
      <c r="G67" s="29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9"/>
      <c r="T67" s="29"/>
      <c r="U67" s="29"/>
      <c r="V67" s="29"/>
      <c r="W67" s="29"/>
      <c r="X67" s="29"/>
      <c r="Y67" s="29"/>
      <c r="Z67" s="29"/>
      <c r="AA67" s="29"/>
    </row>
    <row r="68" spans="1:27" ht="20" customHeight="1">
      <c r="A68" s="22"/>
      <c r="B68" s="502"/>
      <c r="C68" s="189" t="s">
        <v>654</v>
      </c>
      <c r="D68" s="106"/>
      <c r="E68" s="487" t="s">
        <v>747</v>
      </c>
      <c r="F68" s="488"/>
      <c r="G68" s="29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9"/>
      <c r="T68" s="29"/>
      <c r="U68" s="29"/>
      <c r="V68" s="29"/>
      <c r="W68" s="29"/>
      <c r="X68" s="29"/>
      <c r="Y68" s="29"/>
      <c r="Z68" s="29"/>
      <c r="AA68" s="29"/>
    </row>
    <row r="69" spans="1:27" ht="20" customHeight="1" thickBot="1">
      <c r="A69" s="22"/>
      <c r="B69" s="503"/>
      <c r="C69" s="189" t="s">
        <v>655</v>
      </c>
      <c r="D69" s="107"/>
      <c r="E69" s="489" t="s">
        <v>306</v>
      </c>
      <c r="F69" s="490"/>
      <c r="G69" s="29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9"/>
      <c r="T69" s="29"/>
      <c r="U69" s="29"/>
      <c r="V69" s="29"/>
      <c r="W69" s="29"/>
      <c r="X69" s="29"/>
      <c r="Y69" s="29"/>
      <c r="Z69" s="29"/>
      <c r="AA69" s="29"/>
    </row>
    <row r="70" spans="1:27">
      <c r="A70" s="23"/>
      <c r="B70" s="31"/>
      <c r="C70" s="32"/>
      <c r="D70" s="29"/>
      <c r="E70" s="29"/>
      <c r="F70" s="29"/>
      <c r="G70" s="29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9"/>
      <c r="T70" s="29"/>
      <c r="U70" s="29"/>
      <c r="V70" s="29"/>
      <c r="W70" s="29"/>
      <c r="X70" s="29"/>
      <c r="Y70" s="29"/>
      <c r="Z70" s="29"/>
      <c r="AA70" s="29"/>
    </row>
    <row r="71" spans="1:27">
      <c r="A71" s="23"/>
      <c r="B71" s="31"/>
      <c r="C71" s="32"/>
      <c r="D71" s="29"/>
      <c r="E71" s="29"/>
      <c r="F71" s="29"/>
      <c r="G71" s="29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9"/>
      <c r="T71" s="29"/>
      <c r="U71" s="29"/>
      <c r="V71" s="29"/>
      <c r="W71" s="29"/>
      <c r="X71" s="29"/>
      <c r="Y71" s="29"/>
      <c r="Z71" s="29"/>
      <c r="AA71" s="29"/>
    </row>
    <row r="72" spans="1:27">
      <c r="A72" s="23"/>
      <c r="B72" s="31"/>
      <c r="C72" s="30"/>
      <c r="D72" s="29"/>
      <c r="E72" s="29"/>
      <c r="F72" s="29"/>
      <c r="G72" s="29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9"/>
      <c r="T72" s="29"/>
      <c r="U72" s="29"/>
      <c r="V72" s="29"/>
      <c r="W72" s="29"/>
      <c r="X72" s="29"/>
      <c r="Y72" s="29"/>
      <c r="Z72" s="29"/>
      <c r="AA72" s="29"/>
    </row>
    <row r="73" spans="1:27">
      <c r="A73" s="23"/>
      <c r="B73" s="31"/>
      <c r="C73" s="29"/>
      <c r="D73" s="29"/>
      <c r="E73" s="29"/>
      <c r="F73" s="29"/>
      <c r="G73" s="29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9"/>
      <c r="T73" s="29"/>
      <c r="U73" s="29"/>
      <c r="V73" s="29"/>
      <c r="W73" s="29"/>
      <c r="X73" s="29"/>
      <c r="Y73" s="29"/>
      <c r="Z73" s="29"/>
      <c r="AA73" s="29"/>
    </row>
    <row r="74" spans="1:27">
      <c r="A74" s="23"/>
      <c r="B74" s="31"/>
      <c r="C74" s="29"/>
      <c r="D74" s="29"/>
      <c r="E74" s="29"/>
      <c r="F74" s="29"/>
      <c r="G74" s="29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9"/>
      <c r="T74" s="29"/>
      <c r="U74" s="29"/>
      <c r="V74" s="29"/>
      <c r="W74" s="29"/>
      <c r="X74" s="29"/>
      <c r="Y74" s="29"/>
      <c r="Z74" s="29"/>
      <c r="AA74" s="29"/>
    </row>
    <row r="75" spans="1:27">
      <c r="A75" s="23"/>
      <c r="B75" s="31"/>
      <c r="C75" s="29"/>
      <c r="D75" s="29"/>
      <c r="E75" s="29"/>
      <c r="F75" s="29"/>
      <c r="G75" s="29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9"/>
      <c r="T75" s="29"/>
      <c r="U75" s="29"/>
      <c r="V75" s="29"/>
      <c r="W75" s="29"/>
      <c r="X75" s="29"/>
      <c r="Y75" s="29"/>
      <c r="Z75" s="29"/>
      <c r="AA75" s="29"/>
    </row>
    <row r="76" spans="1:27">
      <c r="A76" s="23"/>
      <c r="B76" s="31"/>
      <c r="C76" s="29"/>
      <c r="D76" s="29"/>
      <c r="E76" s="29"/>
      <c r="F76" s="29"/>
      <c r="G76" s="29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9"/>
      <c r="T76" s="29"/>
      <c r="U76" s="29"/>
      <c r="V76" s="29"/>
      <c r="W76" s="29"/>
      <c r="X76" s="29"/>
      <c r="Y76" s="29"/>
      <c r="Z76" s="29"/>
      <c r="AA76" s="29"/>
    </row>
    <row r="77" spans="1:27">
      <c r="A77" s="23"/>
      <c r="B77" s="31"/>
      <c r="C77" s="29"/>
      <c r="D77" s="29"/>
      <c r="E77" s="29"/>
      <c r="F77" s="29"/>
      <c r="G77" s="29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9"/>
      <c r="T77" s="29"/>
      <c r="U77" s="29"/>
      <c r="V77" s="29"/>
      <c r="W77" s="29"/>
      <c r="X77" s="29"/>
      <c r="Y77" s="29"/>
      <c r="Z77" s="29"/>
      <c r="AA77" s="29"/>
    </row>
    <row r="78" spans="1:27">
      <c r="A78" s="23"/>
      <c r="B78" s="31"/>
      <c r="C78" s="29"/>
      <c r="D78" s="29"/>
      <c r="E78" s="29"/>
      <c r="F78" s="29"/>
      <c r="G78" s="29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9"/>
      <c r="T78" s="29"/>
      <c r="U78" s="29"/>
      <c r="V78" s="29"/>
      <c r="W78" s="29"/>
      <c r="X78" s="29"/>
      <c r="Y78" s="29"/>
      <c r="Z78" s="29"/>
      <c r="AA78" s="29"/>
    </row>
    <row r="79" spans="1:27">
      <c r="A79" s="23"/>
      <c r="B79" s="31"/>
      <c r="C79" s="29"/>
      <c r="D79" s="29"/>
      <c r="E79" s="29"/>
      <c r="F79" s="29"/>
      <c r="G79" s="29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9"/>
      <c r="T79" s="29"/>
      <c r="U79" s="29"/>
      <c r="V79" s="29"/>
      <c r="W79" s="29"/>
      <c r="X79" s="29"/>
      <c r="Y79" s="29"/>
      <c r="Z79" s="29"/>
      <c r="AA79" s="29"/>
    </row>
    <row r="80" spans="1:27">
      <c r="A80" s="23"/>
      <c r="B80" s="31"/>
      <c r="C80" s="29"/>
      <c r="D80" s="29"/>
      <c r="E80" s="29"/>
      <c r="F80" s="29"/>
      <c r="G80" s="29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9"/>
      <c r="T80" s="29"/>
      <c r="U80" s="29"/>
      <c r="V80" s="29"/>
      <c r="W80" s="29"/>
      <c r="X80" s="29"/>
      <c r="Y80" s="29"/>
      <c r="Z80" s="29"/>
      <c r="AA80" s="29"/>
    </row>
    <row r="81" spans="1:27">
      <c r="A81" s="23"/>
      <c r="B81" s="31"/>
      <c r="C81" s="29"/>
      <c r="D81" s="29"/>
      <c r="E81" s="29"/>
      <c r="F81" s="29"/>
      <c r="G81" s="29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9"/>
      <c r="T81" s="29"/>
      <c r="U81" s="29"/>
      <c r="V81" s="29"/>
      <c r="W81" s="29"/>
      <c r="X81" s="29"/>
      <c r="Y81" s="29"/>
      <c r="Z81" s="29"/>
      <c r="AA81" s="29"/>
    </row>
    <row r="82" spans="1:27">
      <c r="A82" s="23"/>
      <c r="B82" s="31"/>
      <c r="C82" s="29"/>
      <c r="D82" s="29"/>
      <c r="E82" s="29"/>
      <c r="F82" s="29"/>
      <c r="G82" s="29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9"/>
      <c r="T82" s="29"/>
      <c r="U82" s="29"/>
      <c r="V82" s="29"/>
      <c r="W82" s="29"/>
      <c r="X82" s="29"/>
      <c r="Y82" s="29"/>
      <c r="Z82" s="29"/>
      <c r="AA82" s="29"/>
    </row>
    <row r="83" spans="1:27">
      <c r="A83" s="23"/>
      <c r="B83" s="31"/>
      <c r="C83" s="29"/>
      <c r="D83" s="29"/>
      <c r="E83" s="29"/>
      <c r="F83" s="29"/>
      <c r="G83" s="29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9"/>
      <c r="T83" s="29"/>
      <c r="U83" s="29"/>
      <c r="V83" s="29"/>
      <c r="W83" s="29"/>
      <c r="X83" s="29"/>
      <c r="Y83" s="29"/>
      <c r="Z83" s="29"/>
      <c r="AA83" s="29"/>
    </row>
    <row r="84" spans="1:27">
      <c r="A84" s="23"/>
      <c r="B84" s="31"/>
      <c r="C84" s="29"/>
      <c r="D84" s="29"/>
      <c r="E84" s="29"/>
      <c r="F84" s="29"/>
      <c r="G84" s="29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9"/>
      <c r="T84" s="29"/>
      <c r="U84" s="29"/>
      <c r="V84" s="29"/>
      <c r="W84" s="29"/>
      <c r="X84" s="29"/>
      <c r="Y84" s="29"/>
      <c r="Z84" s="29"/>
      <c r="AA84" s="29"/>
    </row>
    <row r="85" spans="1:27">
      <c r="A85" s="23"/>
      <c r="B85" s="31"/>
      <c r="C85" s="29"/>
      <c r="D85" s="29"/>
      <c r="E85" s="29"/>
      <c r="F85" s="29"/>
      <c r="G85" s="29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9"/>
      <c r="T85" s="29"/>
      <c r="U85" s="29"/>
      <c r="V85" s="29"/>
      <c r="W85" s="29"/>
      <c r="X85" s="29"/>
      <c r="Y85" s="29"/>
      <c r="Z85" s="29"/>
      <c r="AA85" s="29"/>
    </row>
    <row r="86" spans="1:27">
      <c r="A86" s="23"/>
      <c r="B86" s="31"/>
      <c r="C86" s="29"/>
      <c r="D86" s="29"/>
      <c r="E86" s="29"/>
      <c r="F86" s="29"/>
      <c r="G86" s="29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9"/>
      <c r="T86" s="29"/>
      <c r="U86" s="29"/>
      <c r="V86" s="29"/>
      <c r="W86" s="29"/>
      <c r="X86" s="29"/>
      <c r="Y86" s="29"/>
      <c r="Z86" s="29"/>
      <c r="AA86" s="29"/>
    </row>
    <row r="87" spans="1:27">
      <c r="A87" s="23"/>
      <c r="B87" s="31"/>
      <c r="C87" s="29"/>
      <c r="D87" s="29"/>
      <c r="E87" s="29"/>
      <c r="F87" s="29"/>
      <c r="G87" s="29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9"/>
      <c r="T87" s="29"/>
      <c r="U87" s="29"/>
      <c r="V87" s="29"/>
      <c r="W87" s="29"/>
      <c r="X87" s="29"/>
      <c r="Y87" s="29"/>
      <c r="Z87" s="29"/>
      <c r="AA87" s="29"/>
    </row>
    <row r="88" spans="1:27">
      <c r="A88" s="23"/>
      <c r="B88" s="31"/>
      <c r="C88" s="29"/>
      <c r="D88" s="29"/>
      <c r="E88" s="29"/>
      <c r="F88" s="29"/>
      <c r="G88" s="29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9"/>
      <c r="T88" s="29"/>
      <c r="U88" s="29"/>
      <c r="V88" s="29"/>
      <c r="W88" s="29"/>
      <c r="X88" s="29"/>
      <c r="Y88" s="29"/>
      <c r="Z88" s="29"/>
      <c r="AA88" s="29"/>
    </row>
    <row r="89" spans="1:27">
      <c r="A89" s="23"/>
      <c r="B89" s="31"/>
      <c r="C89" s="29"/>
      <c r="D89" s="29"/>
      <c r="E89" s="29"/>
      <c r="F89" s="29"/>
      <c r="G89" s="29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9"/>
      <c r="T89" s="29"/>
      <c r="U89" s="29"/>
      <c r="V89" s="29"/>
      <c r="W89" s="29"/>
      <c r="X89" s="29"/>
      <c r="Y89" s="29"/>
      <c r="Z89" s="29"/>
      <c r="AA89" s="29"/>
    </row>
    <row r="90" spans="1:27">
      <c r="A90" s="23"/>
      <c r="B90" s="31"/>
      <c r="C90" s="29"/>
      <c r="D90" s="29"/>
      <c r="E90" s="29"/>
      <c r="F90" s="29"/>
      <c r="G90" s="29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9"/>
      <c r="T90" s="29"/>
      <c r="U90" s="29"/>
      <c r="V90" s="29"/>
      <c r="W90" s="29"/>
      <c r="X90" s="29"/>
      <c r="Y90" s="29"/>
      <c r="Z90" s="29"/>
      <c r="AA90" s="29"/>
    </row>
    <row r="91" spans="1:27">
      <c r="A91" s="23"/>
      <c r="B91" s="31"/>
      <c r="C91" s="29"/>
      <c r="D91" s="29"/>
      <c r="E91" s="29"/>
      <c r="F91" s="29"/>
      <c r="G91" s="29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9"/>
      <c r="T91" s="29"/>
      <c r="U91" s="29"/>
      <c r="V91" s="29"/>
      <c r="W91" s="29"/>
      <c r="X91" s="29"/>
      <c r="Y91" s="29"/>
      <c r="Z91" s="29"/>
      <c r="AA91" s="29"/>
    </row>
    <row r="92" spans="1:27">
      <c r="A92" s="23"/>
      <c r="B92" s="31"/>
      <c r="C92" s="29"/>
      <c r="D92" s="29"/>
      <c r="E92" s="29"/>
      <c r="F92" s="29"/>
      <c r="G92" s="29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9"/>
      <c r="T92" s="29"/>
      <c r="U92" s="29"/>
      <c r="V92" s="29"/>
      <c r="W92" s="29"/>
      <c r="X92" s="29"/>
      <c r="Y92" s="29"/>
      <c r="Z92" s="29"/>
      <c r="AA92" s="29"/>
    </row>
    <row r="93" spans="1:27">
      <c r="A93" s="23"/>
      <c r="B93" s="31"/>
      <c r="C93" s="29"/>
      <c r="D93" s="29"/>
      <c r="E93" s="29"/>
      <c r="F93" s="29"/>
      <c r="G93" s="29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9"/>
      <c r="T93" s="29"/>
      <c r="U93" s="29"/>
      <c r="V93" s="29"/>
      <c r="W93" s="29"/>
      <c r="X93" s="29"/>
      <c r="Y93" s="29"/>
      <c r="Z93" s="29"/>
      <c r="AA93" s="29"/>
    </row>
    <row r="94" spans="1:27">
      <c r="A94" s="23"/>
      <c r="B94" s="31"/>
      <c r="C94" s="29"/>
      <c r="D94" s="29"/>
      <c r="E94" s="29"/>
      <c r="F94" s="29"/>
      <c r="G94" s="29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9"/>
      <c r="T94" s="29"/>
      <c r="U94" s="29"/>
      <c r="V94" s="29"/>
      <c r="W94" s="29"/>
      <c r="X94" s="29"/>
      <c r="Y94" s="29"/>
      <c r="Z94" s="29"/>
      <c r="AA94" s="29"/>
    </row>
    <row r="95" spans="1:27">
      <c r="A95" s="23"/>
      <c r="B95" s="31"/>
      <c r="C95" s="29"/>
      <c r="D95" s="29"/>
      <c r="E95" s="29"/>
      <c r="F95" s="29"/>
      <c r="G95" s="29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9"/>
      <c r="T95" s="29"/>
      <c r="U95" s="29"/>
      <c r="V95" s="29"/>
      <c r="W95" s="29"/>
      <c r="X95" s="29"/>
      <c r="Y95" s="29"/>
      <c r="Z95" s="29"/>
      <c r="AA95" s="29"/>
    </row>
    <row r="96" spans="1:27">
      <c r="A96" s="23"/>
      <c r="B96" s="31"/>
      <c r="C96" s="29"/>
      <c r="D96" s="29"/>
      <c r="E96" s="29"/>
      <c r="F96" s="29"/>
      <c r="G96" s="29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9"/>
      <c r="T96" s="29"/>
      <c r="U96" s="29"/>
      <c r="V96" s="29"/>
      <c r="W96" s="29"/>
      <c r="X96" s="29"/>
      <c r="Y96" s="29"/>
      <c r="Z96" s="29"/>
      <c r="AA96" s="29"/>
    </row>
    <row r="97" spans="1:27">
      <c r="A97" s="23"/>
      <c r="B97" s="31"/>
      <c r="C97" s="29"/>
      <c r="D97" s="29"/>
      <c r="E97" s="29"/>
      <c r="F97" s="29"/>
      <c r="G97" s="29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9"/>
      <c r="T97" s="29"/>
      <c r="U97" s="29"/>
      <c r="V97" s="29"/>
      <c r="W97" s="29"/>
      <c r="X97" s="29"/>
      <c r="Y97" s="29"/>
      <c r="Z97" s="29"/>
      <c r="AA97" s="29"/>
    </row>
    <row r="98" spans="1:27">
      <c r="A98" s="23"/>
      <c r="B98" s="31"/>
      <c r="C98" s="29"/>
      <c r="D98" s="29"/>
      <c r="E98" s="29"/>
      <c r="F98" s="29"/>
      <c r="G98" s="29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9"/>
      <c r="T98" s="29"/>
      <c r="U98" s="29"/>
      <c r="V98" s="29"/>
      <c r="W98" s="29"/>
      <c r="X98" s="29"/>
      <c r="Y98" s="29"/>
      <c r="Z98" s="29"/>
      <c r="AA98" s="29"/>
    </row>
    <row r="99" spans="1:27">
      <c r="A99" s="23"/>
      <c r="B99" s="31"/>
      <c r="C99" s="29"/>
      <c r="D99" s="29"/>
      <c r="E99" s="29"/>
      <c r="F99" s="29"/>
      <c r="G99" s="29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9"/>
      <c r="T99" s="29"/>
      <c r="U99" s="29"/>
      <c r="V99" s="29"/>
      <c r="W99" s="29"/>
      <c r="X99" s="29"/>
      <c r="Y99" s="29"/>
      <c r="Z99" s="29"/>
      <c r="AA99" s="29"/>
    </row>
    <row r="100" spans="1:27">
      <c r="A100" s="23"/>
      <c r="B100" s="31"/>
      <c r="C100" s="29"/>
      <c r="D100" s="29"/>
      <c r="E100" s="29"/>
      <c r="F100" s="29"/>
      <c r="G100" s="29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9"/>
      <c r="T100" s="29"/>
      <c r="U100" s="29"/>
      <c r="V100" s="29"/>
      <c r="W100" s="29"/>
      <c r="X100" s="29"/>
      <c r="Y100" s="29"/>
      <c r="Z100" s="29"/>
      <c r="AA100" s="29"/>
    </row>
    <row r="101" spans="1:27">
      <c r="A101" s="23"/>
      <c r="B101" s="31"/>
      <c r="C101" s="29"/>
      <c r="D101" s="29"/>
      <c r="E101" s="29"/>
      <c r="F101" s="29"/>
      <c r="G101" s="29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9"/>
      <c r="T101" s="29"/>
      <c r="U101" s="29"/>
      <c r="V101" s="29"/>
      <c r="W101" s="29"/>
      <c r="X101" s="29"/>
      <c r="Y101" s="29"/>
      <c r="Z101" s="29"/>
      <c r="AA101" s="29"/>
    </row>
    <row r="102" spans="1:27">
      <c r="A102" s="23"/>
      <c r="B102" s="31"/>
      <c r="C102" s="29"/>
      <c r="D102" s="29"/>
      <c r="E102" s="29"/>
      <c r="F102" s="29"/>
      <c r="G102" s="29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9"/>
      <c r="T102" s="29"/>
      <c r="U102" s="29"/>
      <c r="V102" s="29"/>
      <c r="W102" s="29"/>
      <c r="X102" s="29"/>
      <c r="Y102" s="29"/>
      <c r="Z102" s="29"/>
      <c r="AA102" s="29"/>
    </row>
    <row r="103" spans="1:27">
      <c r="A103" s="23"/>
      <c r="B103" s="31"/>
      <c r="C103" s="29"/>
      <c r="D103" s="29"/>
      <c r="E103" s="29"/>
      <c r="F103" s="29"/>
      <c r="G103" s="29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9"/>
      <c r="T103" s="29"/>
      <c r="U103" s="29"/>
      <c r="V103" s="29"/>
      <c r="W103" s="29"/>
      <c r="X103" s="29"/>
      <c r="Y103" s="29"/>
      <c r="Z103" s="29"/>
      <c r="AA103" s="29"/>
    </row>
    <row r="104" spans="1:27">
      <c r="A104" s="23"/>
      <c r="B104" s="31"/>
      <c r="C104" s="29"/>
      <c r="D104" s="29"/>
      <c r="E104" s="29"/>
      <c r="F104" s="29"/>
      <c r="G104" s="29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9"/>
      <c r="T104" s="29"/>
      <c r="U104" s="29"/>
      <c r="V104" s="29"/>
      <c r="W104" s="29"/>
      <c r="X104" s="29"/>
      <c r="Y104" s="29"/>
      <c r="Z104" s="29"/>
      <c r="AA104" s="29"/>
    </row>
    <row r="105" spans="1:27">
      <c r="A105" s="23"/>
      <c r="B105" s="31"/>
      <c r="C105" s="29"/>
      <c r="D105" s="29"/>
      <c r="E105" s="29"/>
      <c r="F105" s="29"/>
      <c r="G105" s="29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9"/>
      <c r="T105" s="29"/>
      <c r="U105" s="29"/>
      <c r="V105" s="29"/>
      <c r="W105" s="29"/>
      <c r="X105" s="29"/>
      <c r="Y105" s="29"/>
      <c r="Z105" s="29"/>
      <c r="AA105" s="29"/>
    </row>
    <row r="106" spans="1:27">
      <c r="A106" s="23"/>
      <c r="B106" s="31"/>
      <c r="C106" s="29"/>
      <c r="D106" s="29"/>
      <c r="E106" s="29"/>
      <c r="F106" s="29"/>
      <c r="G106" s="29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9"/>
      <c r="T106" s="29"/>
      <c r="U106" s="29"/>
      <c r="V106" s="29"/>
      <c r="W106" s="29"/>
      <c r="X106" s="29"/>
      <c r="Y106" s="29"/>
      <c r="Z106" s="29"/>
      <c r="AA106" s="29"/>
    </row>
    <row r="107" spans="1:27">
      <c r="A107" s="23"/>
      <c r="B107" s="31"/>
      <c r="C107" s="29"/>
      <c r="D107" s="29"/>
      <c r="E107" s="29"/>
      <c r="F107" s="29"/>
      <c r="G107" s="29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9"/>
      <c r="T107" s="29"/>
      <c r="U107" s="29"/>
      <c r="V107" s="29"/>
      <c r="W107" s="29"/>
      <c r="X107" s="29"/>
      <c r="Y107" s="29"/>
      <c r="Z107" s="29"/>
      <c r="AA107" s="29"/>
    </row>
    <row r="108" spans="1:27">
      <c r="A108" s="23"/>
      <c r="B108" s="31"/>
      <c r="C108" s="29"/>
      <c r="D108" s="29"/>
      <c r="E108" s="29"/>
      <c r="F108" s="29"/>
      <c r="G108" s="29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9"/>
      <c r="T108" s="29"/>
      <c r="U108" s="29"/>
      <c r="V108" s="29"/>
      <c r="W108" s="29"/>
      <c r="X108" s="29"/>
      <c r="Y108" s="29"/>
      <c r="Z108" s="29"/>
      <c r="AA108" s="29"/>
    </row>
    <row r="109" spans="1:27">
      <c r="A109" s="23"/>
      <c r="B109" s="31"/>
      <c r="C109" s="29"/>
      <c r="D109" s="29"/>
      <c r="E109" s="29"/>
      <c r="F109" s="29"/>
      <c r="G109" s="29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9"/>
      <c r="T109" s="29"/>
      <c r="U109" s="29"/>
      <c r="V109" s="29"/>
      <c r="W109" s="29"/>
      <c r="X109" s="29"/>
      <c r="Y109" s="29"/>
      <c r="Z109" s="29"/>
      <c r="AA109" s="29"/>
    </row>
    <row r="110" spans="1:27">
      <c r="A110" s="23"/>
      <c r="B110" s="31"/>
      <c r="C110" s="29"/>
      <c r="D110" s="29"/>
      <c r="E110" s="29"/>
      <c r="F110" s="29"/>
      <c r="G110" s="29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9"/>
      <c r="T110" s="29"/>
      <c r="U110" s="29"/>
      <c r="V110" s="29"/>
      <c r="W110" s="29"/>
      <c r="X110" s="29"/>
      <c r="Y110" s="29"/>
      <c r="Z110" s="29"/>
      <c r="AA110" s="29"/>
    </row>
    <row r="111" spans="1:27">
      <c r="A111" s="23"/>
      <c r="B111" s="31"/>
      <c r="C111" s="29"/>
      <c r="D111" s="29"/>
      <c r="E111" s="29"/>
      <c r="F111" s="29"/>
      <c r="G111" s="29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9"/>
      <c r="T111" s="29"/>
      <c r="U111" s="29"/>
      <c r="V111" s="29"/>
      <c r="W111" s="29"/>
      <c r="X111" s="29"/>
      <c r="Y111" s="29"/>
      <c r="Z111" s="29"/>
      <c r="AA111" s="29"/>
    </row>
    <row r="112" spans="1:27">
      <c r="A112" s="23"/>
      <c r="B112" s="31"/>
      <c r="C112" s="29"/>
      <c r="D112" s="29"/>
      <c r="E112" s="29"/>
      <c r="F112" s="29"/>
      <c r="G112" s="29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9"/>
      <c r="T112" s="29"/>
      <c r="U112" s="29"/>
      <c r="V112" s="29"/>
      <c r="W112" s="29"/>
      <c r="X112" s="29"/>
      <c r="Y112" s="29"/>
      <c r="Z112" s="29"/>
      <c r="AA112" s="29"/>
    </row>
    <row r="113" spans="1:27">
      <c r="A113" s="23"/>
      <c r="B113" s="31"/>
      <c r="C113" s="29"/>
      <c r="D113" s="29"/>
      <c r="E113" s="29"/>
      <c r="F113" s="29"/>
      <c r="G113" s="29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9"/>
      <c r="T113" s="29"/>
      <c r="U113" s="29"/>
      <c r="V113" s="29"/>
      <c r="W113" s="29"/>
      <c r="X113" s="29"/>
      <c r="Y113" s="29"/>
      <c r="Z113" s="29"/>
      <c r="AA113" s="29"/>
    </row>
    <row r="114" spans="1:27">
      <c r="A114" s="23"/>
      <c r="B114" s="31"/>
      <c r="C114" s="29"/>
      <c r="D114" s="29"/>
      <c r="E114" s="29"/>
      <c r="F114" s="29"/>
      <c r="G114" s="29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9"/>
      <c r="T114" s="29"/>
      <c r="U114" s="29"/>
      <c r="V114" s="29"/>
      <c r="W114" s="29"/>
      <c r="X114" s="29"/>
      <c r="Y114" s="29"/>
      <c r="Z114" s="29"/>
      <c r="AA114" s="29"/>
    </row>
    <row r="115" spans="1:27">
      <c r="A115" s="23"/>
      <c r="B115" s="31"/>
      <c r="C115" s="29"/>
      <c r="D115" s="29"/>
      <c r="E115" s="29"/>
      <c r="F115" s="29"/>
      <c r="G115" s="29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9"/>
      <c r="T115" s="29"/>
      <c r="U115" s="29"/>
      <c r="V115" s="29"/>
      <c r="W115" s="29"/>
      <c r="X115" s="29"/>
      <c r="Y115" s="29"/>
      <c r="Z115" s="29"/>
      <c r="AA115" s="29"/>
    </row>
    <row r="116" spans="1:27">
      <c r="A116" s="23"/>
      <c r="B116" s="31"/>
      <c r="C116" s="29"/>
      <c r="D116" s="29"/>
      <c r="E116" s="29"/>
      <c r="F116" s="29"/>
      <c r="G116" s="29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9"/>
      <c r="T116" s="29"/>
      <c r="U116" s="29"/>
      <c r="V116" s="29"/>
      <c r="W116" s="29"/>
      <c r="X116" s="29"/>
      <c r="Y116" s="29"/>
      <c r="Z116" s="29"/>
      <c r="AA116" s="29"/>
    </row>
    <row r="117" spans="1:27">
      <c r="A117" s="23"/>
      <c r="B117" s="31"/>
      <c r="C117" s="29"/>
      <c r="D117" s="29"/>
      <c r="E117" s="29"/>
      <c r="F117" s="29"/>
      <c r="G117" s="29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9"/>
      <c r="T117" s="29"/>
      <c r="U117" s="29"/>
      <c r="V117" s="29"/>
      <c r="W117" s="29"/>
      <c r="X117" s="29"/>
      <c r="Y117" s="29"/>
      <c r="Z117" s="29"/>
      <c r="AA117" s="29"/>
    </row>
    <row r="118" spans="1:27">
      <c r="A118" s="23"/>
      <c r="B118" s="31"/>
      <c r="C118" s="29"/>
      <c r="D118" s="29"/>
      <c r="E118" s="29"/>
      <c r="F118" s="29"/>
      <c r="G118" s="29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9"/>
      <c r="T118" s="29"/>
      <c r="U118" s="29"/>
      <c r="V118" s="29"/>
      <c r="W118" s="29"/>
      <c r="X118" s="29"/>
      <c r="Y118" s="29"/>
      <c r="Z118" s="29"/>
      <c r="AA118" s="29"/>
    </row>
    <row r="119" spans="1:27">
      <c r="A119" s="23"/>
      <c r="B119" s="31"/>
      <c r="C119" s="29"/>
      <c r="D119" s="29"/>
      <c r="E119" s="29"/>
      <c r="F119" s="29"/>
      <c r="G119" s="29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9"/>
      <c r="T119" s="29"/>
      <c r="U119" s="29"/>
      <c r="V119" s="29"/>
      <c r="W119" s="29"/>
      <c r="X119" s="29"/>
      <c r="Y119" s="29"/>
      <c r="Z119" s="29"/>
      <c r="AA119" s="29"/>
    </row>
    <row r="120" spans="1:27">
      <c r="A120" s="23"/>
      <c r="B120" s="31"/>
      <c r="C120" s="29"/>
      <c r="D120" s="29"/>
      <c r="E120" s="29"/>
      <c r="F120" s="29"/>
      <c r="G120" s="29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9"/>
      <c r="T120" s="29"/>
      <c r="U120" s="29"/>
      <c r="V120" s="29"/>
      <c r="W120" s="29"/>
      <c r="X120" s="29"/>
      <c r="Y120" s="29"/>
      <c r="Z120" s="29"/>
      <c r="AA120" s="29"/>
    </row>
    <row r="121" spans="1:27">
      <c r="A121" s="23"/>
      <c r="B121" s="31"/>
      <c r="C121" s="29"/>
      <c r="D121" s="29"/>
      <c r="E121" s="29"/>
      <c r="F121" s="29"/>
      <c r="G121" s="29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9"/>
      <c r="T121" s="29"/>
      <c r="U121" s="29"/>
      <c r="V121" s="29"/>
      <c r="W121" s="29"/>
      <c r="X121" s="29"/>
      <c r="Y121" s="29"/>
      <c r="Z121" s="29"/>
      <c r="AA121" s="29"/>
    </row>
    <row r="122" spans="1:27">
      <c r="A122" s="23"/>
      <c r="B122" s="31"/>
      <c r="C122" s="29"/>
      <c r="D122" s="29"/>
      <c r="E122" s="29"/>
      <c r="F122" s="29"/>
      <c r="G122" s="29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9"/>
      <c r="T122" s="29"/>
      <c r="U122" s="29"/>
      <c r="V122" s="29"/>
      <c r="W122" s="29"/>
      <c r="X122" s="29"/>
      <c r="Y122" s="29"/>
      <c r="Z122" s="29"/>
      <c r="AA122" s="29"/>
    </row>
    <row r="123" spans="1:27">
      <c r="A123" s="23"/>
      <c r="B123" s="31"/>
      <c r="C123" s="29"/>
      <c r="D123" s="29"/>
      <c r="E123" s="29"/>
      <c r="F123" s="29"/>
      <c r="G123" s="29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9"/>
      <c r="T123" s="29"/>
      <c r="U123" s="29"/>
      <c r="V123" s="29"/>
      <c r="W123" s="29"/>
      <c r="X123" s="29"/>
      <c r="Y123" s="29"/>
      <c r="Z123" s="29"/>
      <c r="AA123" s="29"/>
    </row>
    <row r="124" spans="1:27">
      <c r="A124" s="23"/>
      <c r="B124" s="31"/>
      <c r="C124" s="29"/>
      <c r="D124" s="29"/>
      <c r="E124" s="29"/>
      <c r="F124" s="29"/>
      <c r="G124" s="29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9"/>
      <c r="T124" s="29"/>
      <c r="U124" s="29"/>
      <c r="V124" s="29"/>
      <c r="W124" s="29"/>
      <c r="X124" s="29"/>
      <c r="Y124" s="29"/>
      <c r="Z124" s="29"/>
      <c r="AA124" s="29"/>
    </row>
    <row r="125" spans="1:27">
      <c r="A125" s="23"/>
      <c r="B125" s="31"/>
      <c r="C125" s="29"/>
      <c r="D125" s="29"/>
      <c r="E125" s="29"/>
      <c r="F125" s="29"/>
      <c r="G125" s="29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9"/>
      <c r="T125" s="29"/>
      <c r="U125" s="29"/>
      <c r="V125" s="29"/>
      <c r="W125" s="29"/>
      <c r="X125" s="29"/>
      <c r="Y125" s="29"/>
      <c r="Z125" s="29"/>
      <c r="AA125" s="29"/>
    </row>
    <row r="126" spans="1:27">
      <c r="A126" s="23"/>
      <c r="B126" s="31"/>
      <c r="C126" s="29"/>
      <c r="D126" s="29"/>
      <c r="E126" s="29"/>
      <c r="F126" s="29"/>
      <c r="G126" s="29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9"/>
      <c r="T126" s="29"/>
      <c r="U126" s="29"/>
      <c r="V126" s="29"/>
      <c r="W126" s="29"/>
      <c r="X126" s="29"/>
      <c r="Y126" s="29"/>
      <c r="Z126" s="29"/>
      <c r="AA126" s="29"/>
    </row>
    <row r="127" spans="1:27">
      <c r="A127" s="23"/>
      <c r="B127" s="31"/>
      <c r="C127" s="29"/>
      <c r="D127" s="29"/>
      <c r="E127" s="29"/>
      <c r="F127" s="29"/>
      <c r="G127" s="29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9"/>
      <c r="T127" s="29"/>
      <c r="U127" s="29"/>
      <c r="V127" s="29"/>
      <c r="W127" s="29"/>
      <c r="X127" s="29"/>
      <c r="Y127" s="29"/>
      <c r="Z127" s="29"/>
      <c r="AA127" s="29"/>
    </row>
    <row r="128" spans="1:27">
      <c r="A128" s="23"/>
      <c r="B128" s="31"/>
      <c r="C128" s="29"/>
      <c r="D128" s="29"/>
      <c r="E128" s="29"/>
      <c r="F128" s="29"/>
      <c r="G128" s="29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9"/>
      <c r="T128" s="29"/>
      <c r="U128" s="29"/>
      <c r="V128" s="29"/>
      <c r="W128" s="29"/>
      <c r="X128" s="29"/>
      <c r="Y128" s="29"/>
      <c r="Z128" s="29"/>
      <c r="AA128" s="29"/>
    </row>
    <row r="129" spans="1:27">
      <c r="A129" s="23"/>
      <c r="B129" s="31"/>
      <c r="C129" s="29"/>
      <c r="D129" s="29"/>
      <c r="E129" s="29"/>
      <c r="F129" s="29"/>
      <c r="G129" s="29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9"/>
      <c r="T129" s="29"/>
      <c r="U129" s="29"/>
      <c r="V129" s="29"/>
      <c r="W129" s="29"/>
      <c r="X129" s="29"/>
      <c r="Y129" s="29"/>
      <c r="Z129" s="29"/>
      <c r="AA129" s="29"/>
    </row>
    <row r="130" spans="1:27">
      <c r="A130" s="23"/>
      <c r="B130" s="31"/>
      <c r="C130" s="29"/>
      <c r="D130" s="29"/>
      <c r="E130" s="29"/>
      <c r="F130" s="29"/>
      <c r="G130" s="29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9"/>
      <c r="T130" s="29"/>
      <c r="U130" s="29"/>
      <c r="V130" s="29"/>
      <c r="W130" s="29"/>
      <c r="X130" s="29"/>
      <c r="Y130" s="29"/>
      <c r="Z130" s="29"/>
      <c r="AA130" s="29"/>
    </row>
    <row r="131" spans="1:27">
      <c r="A131" s="23"/>
      <c r="B131" s="31"/>
      <c r="C131" s="29"/>
      <c r="D131" s="29"/>
      <c r="E131" s="29"/>
      <c r="F131" s="29"/>
      <c r="G131" s="29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9"/>
      <c r="T131" s="29"/>
      <c r="U131" s="29"/>
      <c r="V131" s="29"/>
      <c r="W131" s="29"/>
      <c r="X131" s="29"/>
      <c r="Y131" s="29"/>
      <c r="Z131" s="29"/>
      <c r="AA131" s="29"/>
    </row>
    <row r="132" spans="1:27">
      <c r="A132" s="23"/>
      <c r="B132" s="31"/>
      <c r="C132" s="29"/>
      <c r="D132" s="29"/>
      <c r="E132" s="29"/>
      <c r="F132" s="29"/>
      <c r="G132" s="29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9"/>
      <c r="T132" s="29"/>
      <c r="U132" s="29"/>
      <c r="V132" s="29"/>
      <c r="W132" s="29"/>
      <c r="X132" s="29"/>
      <c r="Y132" s="29"/>
      <c r="Z132" s="29"/>
      <c r="AA132" s="29"/>
    </row>
    <row r="133" spans="1:27">
      <c r="A133" s="23"/>
      <c r="B133" s="31"/>
      <c r="C133" s="29"/>
      <c r="D133" s="29"/>
      <c r="E133" s="29"/>
      <c r="F133" s="29"/>
      <c r="G133" s="29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9"/>
      <c r="T133" s="29"/>
      <c r="U133" s="29"/>
      <c r="V133" s="29"/>
      <c r="W133" s="29"/>
      <c r="X133" s="29"/>
      <c r="Y133" s="29"/>
      <c r="Z133" s="29"/>
      <c r="AA133" s="29"/>
    </row>
    <row r="134" spans="1:27">
      <c r="A134" s="23"/>
      <c r="B134" s="31"/>
      <c r="C134" s="29"/>
      <c r="D134" s="29"/>
      <c r="E134" s="29"/>
      <c r="F134" s="29"/>
      <c r="G134" s="29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9"/>
      <c r="T134" s="29"/>
      <c r="U134" s="29"/>
      <c r="V134" s="29"/>
      <c r="W134" s="29"/>
      <c r="X134" s="29"/>
      <c r="Y134" s="29"/>
      <c r="Z134" s="29"/>
      <c r="AA134" s="29"/>
    </row>
    <row r="135" spans="1:27">
      <c r="A135" s="23"/>
      <c r="B135" s="31"/>
      <c r="C135" s="29"/>
      <c r="D135" s="29"/>
      <c r="E135" s="29"/>
      <c r="F135" s="29"/>
      <c r="G135" s="29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9"/>
      <c r="T135" s="29"/>
      <c r="U135" s="29"/>
      <c r="V135" s="29"/>
      <c r="W135" s="29"/>
      <c r="X135" s="29"/>
      <c r="Y135" s="29"/>
      <c r="Z135" s="29"/>
      <c r="AA135" s="29"/>
    </row>
    <row r="136" spans="1:27">
      <c r="A136" s="23"/>
      <c r="B136" s="31"/>
      <c r="C136" s="29"/>
      <c r="D136" s="29"/>
      <c r="E136" s="29"/>
      <c r="F136" s="29"/>
      <c r="G136" s="29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9"/>
      <c r="T136" s="29"/>
      <c r="U136" s="29"/>
      <c r="V136" s="29"/>
      <c r="W136" s="29"/>
      <c r="X136" s="29"/>
      <c r="Y136" s="29"/>
      <c r="Z136" s="29"/>
      <c r="AA136" s="29"/>
    </row>
    <row r="137" spans="1:27">
      <c r="A137" s="23"/>
      <c r="B137" s="31"/>
      <c r="C137" s="29"/>
      <c r="D137" s="29"/>
      <c r="E137" s="29"/>
      <c r="F137" s="29"/>
      <c r="G137" s="29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9"/>
      <c r="T137" s="29"/>
      <c r="U137" s="29"/>
      <c r="V137" s="29"/>
      <c r="W137" s="29"/>
      <c r="X137" s="29"/>
      <c r="Y137" s="29"/>
      <c r="Z137" s="29"/>
      <c r="AA137" s="29"/>
    </row>
    <row r="138" spans="1:27">
      <c r="A138" s="23"/>
      <c r="B138" s="31"/>
      <c r="C138" s="29"/>
      <c r="D138" s="29"/>
      <c r="E138" s="29"/>
      <c r="F138" s="29"/>
      <c r="G138" s="29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9"/>
      <c r="T138" s="29"/>
      <c r="U138" s="29"/>
      <c r="V138" s="29"/>
      <c r="W138" s="29"/>
      <c r="X138" s="29"/>
      <c r="Y138" s="29"/>
      <c r="Z138" s="29"/>
      <c r="AA138" s="29"/>
    </row>
    <row r="139" spans="1:27">
      <c r="A139" s="23"/>
      <c r="B139" s="31"/>
      <c r="C139" s="29"/>
      <c r="D139" s="29"/>
      <c r="E139" s="29"/>
      <c r="F139" s="29"/>
      <c r="G139" s="29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9"/>
      <c r="T139" s="29"/>
      <c r="U139" s="29"/>
      <c r="V139" s="29"/>
      <c r="W139" s="29"/>
      <c r="X139" s="29"/>
      <c r="Y139" s="29"/>
      <c r="Z139" s="29"/>
      <c r="AA139" s="29"/>
    </row>
    <row r="140" spans="1:27">
      <c r="A140" s="23"/>
      <c r="B140" s="31"/>
      <c r="C140" s="29"/>
      <c r="D140" s="29"/>
      <c r="E140" s="29"/>
      <c r="F140" s="29"/>
      <c r="G140" s="29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9"/>
      <c r="T140" s="29"/>
      <c r="U140" s="29"/>
      <c r="V140" s="29"/>
      <c r="W140" s="29"/>
      <c r="X140" s="29"/>
      <c r="Y140" s="29"/>
      <c r="Z140" s="29"/>
      <c r="AA140" s="29"/>
    </row>
    <row r="141" spans="1:27">
      <c r="A141" s="23"/>
      <c r="B141" s="31"/>
      <c r="C141" s="29"/>
      <c r="D141" s="29"/>
      <c r="E141" s="29"/>
      <c r="F141" s="29"/>
      <c r="G141" s="29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9"/>
      <c r="T141" s="29"/>
      <c r="U141" s="29"/>
      <c r="V141" s="29"/>
      <c r="W141" s="29"/>
      <c r="X141" s="29"/>
      <c r="Y141" s="29"/>
      <c r="Z141" s="29"/>
      <c r="AA141" s="29"/>
    </row>
    <row r="142" spans="1:27">
      <c r="A142" s="23"/>
      <c r="B142" s="31"/>
      <c r="C142" s="29"/>
      <c r="D142" s="29"/>
      <c r="E142" s="29"/>
      <c r="F142" s="29"/>
      <c r="G142" s="29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9"/>
      <c r="T142" s="29"/>
      <c r="U142" s="29"/>
      <c r="V142" s="29"/>
      <c r="W142" s="29"/>
      <c r="X142" s="29"/>
      <c r="Y142" s="29"/>
      <c r="Z142" s="29"/>
      <c r="AA142" s="29"/>
    </row>
    <row r="143" spans="1:27">
      <c r="A143" s="23"/>
      <c r="B143" s="31"/>
      <c r="C143" s="29"/>
      <c r="D143" s="29"/>
      <c r="E143" s="29"/>
      <c r="F143" s="29"/>
      <c r="G143" s="29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9"/>
      <c r="T143" s="29"/>
      <c r="U143" s="29"/>
      <c r="V143" s="29"/>
      <c r="W143" s="29"/>
      <c r="X143" s="29"/>
      <c r="Y143" s="29"/>
      <c r="Z143" s="29"/>
      <c r="AA143" s="29"/>
    </row>
    <row r="144" spans="1:27">
      <c r="A144" s="23"/>
      <c r="B144" s="31"/>
      <c r="C144" s="29"/>
      <c r="D144" s="29"/>
      <c r="E144" s="29"/>
      <c r="F144" s="29"/>
      <c r="G144" s="29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9"/>
      <c r="T144" s="29"/>
      <c r="U144" s="29"/>
      <c r="V144" s="29"/>
      <c r="W144" s="29"/>
      <c r="X144" s="29"/>
      <c r="Y144" s="29"/>
      <c r="Z144" s="29"/>
      <c r="AA144" s="29"/>
    </row>
    <row r="145" spans="1:27">
      <c r="A145" s="23"/>
      <c r="B145" s="31"/>
      <c r="C145" s="29"/>
      <c r="D145" s="29"/>
      <c r="E145" s="29"/>
      <c r="F145" s="29"/>
      <c r="G145" s="29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9"/>
      <c r="T145" s="29"/>
      <c r="U145" s="29"/>
      <c r="V145" s="29"/>
      <c r="W145" s="29"/>
      <c r="X145" s="29"/>
      <c r="Y145" s="29"/>
      <c r="Z145" s="29"/>
      <c r="AA145" s="29"/>
    </row>
    <row r="146" spans="1:27">
      <c r="A146" s="23"/>
      <c r="B146" s="31"/>
      <c r="C146" s="29"/>
      <c r="D146" s="29"/>
      <c r="E146" s="29"/>
      <c r="F146" s="29"/>
      <c r="G146" s="29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9"/>
      <c r="T146" s="29"/>
      <c r="U146" s="29"/>
      <c r="V146" s="29"/>
      <c r="W146" s="29"/>
      <c r="X146" s="29"/>
      <c r="Y146" s="29"/>
      <c r="Z146" s="29"/>
      <c r="AA146" s="29"/>
    </row>
    <row r="147" spans="1:27">
      <c r="A147" s="23"/>
      <c r="B147" s="31"/>
      <c r="C147" s="29"/>
      <c r="D147" s="29"/>
      <c r="E147" s="29"/>
      <c r="F147" s="29"/>
      <c r="G147" s="29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9"/>
      <c r="T147" s="29"/>
      <c r="U147" s="29"/>
      <c r="V147" s="29"/>
      <c r="W147" s="29"/>
      <c r="X147" s="29"/>
      <c r="Y147" s="29"/>
      <c r="Z147" s="29"/>
      <c r="AA147" s="29"/>
    </row>
    <row r="148" spans="1:27">
      <c r="A148" s="23"/>
      <c r="B148" s="31"/>
      <c r="C148" s="29"/>
      <c r="D148" s="29"/>
      <c r="E148" s="29"/>
      <c r="F148" s="29"/>
      <c r="G148" s="29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9"/>
      <c r="T148" s="29"/>
      <c r="U148" s="29"/>
      <c r="V148" s="29"/>
      <c r="W148" s="29"/>
      <c r="X148" s="29"/>
      <c r="Y148" s="29"/>
      <c r="Z148" s="29"/>
      <c r="AA148" s="29"/>
    </row>
    <row r="149" spans="1:27">
      <c r="A149" s="23"/>
      <c r="B149" s="31"/>
      <c r="C149" s="29"/>
      <c r="D149" s="29"/>
      <c r="E149" s="29"/>
      <c r="F149" s="29"/>
      <c r="G149" s="29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9"/>
      <c r="T149" s="29"/>
      <c r="U149" s="29"/>
      <c r="V149" s="29"/>
      <c r="W149" s="29"/>
      <c r="X149" s="29"/>
      <c r="Y149" s="29"/>
      <c r="Z149" s="29"/>
      <c r="AA149" s="29"/>
    </row>
    <row r="150" spans="1:27">
      <c r="A150" s="23"/>
      <c r="B150" s="31"/>
      <c r="C150" s="29"/>
      <c r="D150" s="29"/>
      <c r="E150" s="29"/>
      <c r="F150" s="29"/>
      <c r="G150" s="29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9"/>
      <c r="T150" s="29"/>
      <c r="U150" s="29"/>
      <c r="V150" s="29"/>
      <c r="W150" s="29"/>
      <c r="X150" s="29"/>
      <c r="Y150" s="29"/>
      <c r="Z150" s="29"/>
      <c r="AA150" s="29"/>
    </row>
    <row r="151" spans="1:27">
      <c r="A151" s="23"/>
      <c r="B151" s="31"/>
      <c r="C151" s="29"/>
      <c r="D151" s="29"/>
      <c r="E151" s="29"/>
      <c r="F151" s="29"/>
      <c r="G151" s="29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9"/>
      <c r="T151" s="29"/>
      <c r="U151" s="29"/>
      <c r="V151" s="29"/>
      <c r="W151" s="29"/>
      <c r="X151" s="29"/>
      <c r="Y151" s="29"/>
      <c r="Z151" s="29"/>
      <c r="AA151" s="29"/>
    </row>
    <row r="152" spans="1:27">
      <c r="A152" s="23"/>
      <c r="B152" s="31"/>
      <c r="C152" s="29"/>
      <c r="D152" s="29"/>
      <c r="E152" s="29"/>
      <c r="F152" s="29"/>
      <c r="G152" s="29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9"/>
      <c r="T152" s="29"/>
      <c r="U152" s="29"/>
      <c r="V152" s="29"/>
      <c r="W152" s="29"/>
      <c r="X152" s="29"/>
      <c r="Y152" s="29"/>
      <c r="Z152" s="29"/>
      <c r="AA152" s="29"/>
    </row>
    <row r="153" spans="1:27">
      <c r="A153" s="23"/>
      <c r="B153" s="31"/>
      <c r="C153" s="29"/>
      <c r="D153" s="29"/>
      <c r="E153" s="29"/>
      <c r="F153" s="29"/>
      <c r="G153" s="29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9"/>
      <c r="T153" s="29"/>
      <c r="U153" s="29"/>
      <c r="V153" s="29"/>
      <c r="W153" s="29"/>
      <c r="X153" s="29"/>
      <c r="Y153" s="29"/>
      <c r="Z153" s="29"/>
      <c r="AA153" s="29"/>
    </row>
    <row r="154" spans="1:27">
      <c r="A154" s="23"/>
      <c r="B154" s="31"/>
      <c r="C154" s="29"/>
      <c r="D154" s="29"/>
      <c r="E154" s="29"/>
      <c r="F154" s="29"/>
      <c r="G154" s="29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9"/>
      <c r="T154" s="29"/>
      <c r="U154" s="29"/>
      <c r="V154" s="29"/>
      <c r="W154" s="29"/>
      <c r="X154" s="29"/>
      <c r="Y154" s="29"/>
      <c r="Z154" s="29"/>
      <c r="AA154" s="29"/>
    </row>
    <row r="155" spans="1:27">
      <c r="A155" s="23"/>
      <c r="B155" s="31"/>
      <c r="C155" s="29"/>
      <c r="D155" s="29"/>
      <c r="E155" s="29"/>
      <c r="F155" s="29"/>
      <c r="G155" s="29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9"/>
      <c r="T155" s="29"/>
      <c r="U155" s="29"/>
      <c r="V155" s="29"/>
      <c r="W155" s="29"/>
      <c r="X155" s="29"/>
      <c r="Y155" s="29"/>
      <c r="Z155" s="29"/>
      <c r="AA155" s="29"/>
    </row>
    <row r="156" spans="1:27">
      <c r="A156" s="23"/>
      <c r="B156" s="31"/>
      <c r="C156" s="29"/>
      <c r="D156" s="29"/>
      <c r="E156" s="29"/>
      <c r="F156" s="29"/>
      <c r="G156" s="29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9"/>
      <c r="T156" s="29"/>
      <c r="U156" s="29"/>
      <c r="V156" s="29"/>
      <c r="W156" s="29"/>
      <c r="X156" s="29"/>
      <c r="Y156" s="29"/>
      <c r="Z156" s="29"/>
      <c r="AA156" s="29"/>
    </row>
    <row r="157" spans="1:27">
      <c r="A157" s="23"/>
      <c r="B157" s="31"/>
      <c r="C157" s="29"/>
      <c r="D157" s="29"/>
      <c r="E157" s="29"/>
      <c r="F157" s="29"/>
      <c r="G157" s="29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9"/>
      <c r="T157" s="29"/>
      <c r="U157" s="29"/>
      <c r="V157" s="29"/>
      <c r="W157" s="29"/>
      <c r="X157" s="29"/>
      <c r="Y157" s="29"/>
      <c r="Z157" s="29"/>
      <c r="AA157" s="29"/>
    </row>
    <row r="158" spans="1:27">
      <c r="A158" s="23"/>
      <c r="B158" s="31"/>
      <c r="C158" s="29"/>
      <c r="D158" s="29"/>
      <c r="E158" s="29"/>
      <c r="F158" s="29"/>
      <c r="G158" s="29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9"/>
      <c r="T158" s="29"/>
      <c r="U158" s="29"/>
      <c r="V158" s="29"/>
      <c r="W158" s="29"/>
      <c r="X158" s="29"/>
      <c r="Y158" s="29"/>
      <c r="Z158" s="29"/>
      <c r="AA158" s="29"/>
    </row>
    <row r="159" spans="1:27">
      <c r="A159" s="23"/>
      <c r="B159" s="31"/>
      <c r="C159" s="29"/>
      <c r="D159" s="29"/>
      <c r="E159" s="29"/>
      <c r="F159" s="29"/>
      <c r="G159" s="29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9"/>
      <c r="T159" s="29"/>
      <c r="U159" s="29"/>
      <c r="V159" s="29"/>
      <c r="W159" s="29"/>
      <c r="X159" s="29"/>
      <c r="Y159" s="29"/>
      <c r="Z159" s="29"/>
      <c r="AA159" s="29"/>
    </row>
    <row r="160" spans="1:27">
      <c r="A160" s="23"/>
      <c r="B160" s="31"/>
      <c r="C160" s="29"/>
      <c r="D160" s="29"/>
      <c r="E160" s="29"/>
      <c r="F160" s="29"/>
      <c r="G160" s="29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9"/>
      <c r="T160" s="29"/>
      <c r="U160" s="29"/>
      <c r="V160" s="29"/>
      <c r="W160" s="29"/>
      <c r="X160" s="29"/>
      <c r="Y160" s="29"/>
      <c r="Z160" s="29"/>
      <c r="AA160" s="29"/>
    </row>
    <row r="161" spans="1:27">
      <c r="A161" s="23"/>
      <c r="B161" s="31"/>
      <c r="C161" s="29"/>
      <c r="D161" s="29"/>
      <c r="E161" s="29"/>
      <c r="F161" s="29"/>
      <c r="G161" s="29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9"/>
      <c r="T161" s="29"/>
      <c r="U161" s="29"/>
      <c r="V161" s="29"/>
      <c r="W161" s="29"/>
      <c r="X161" s="29"/>
      <c r="Y161" s="29"/>
      <c r="Z161" s="29"/>
      <c r="AA161" s="29"/>
    </row>
    <row r="162" spans="1:27">
      <c r="A162" s="23"/>
      <c r="B162" s="31"/>
      <c r="C162" s="29"/>
      <c r="D162" s="29"/>
      <c r="E162" s="29"/>
      <c r="F162" s="29"/>
      <c r="G162" s="29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9"/>
      <c r="T162" s="29"/>
      <c r="U162" s="29"/>
      <c r="V162" s="29"/>
      <c r="W162" s="29"/>
      <c r="X162" s="29"/>
      <c r="Y162" s="29"/>
      <c r="Z162" s="29"/>
      <c r="AA162" s="29"/>
    </row>
    <row r="163" spans="1:27">
      <c r="A163" s="23"/>
      <c r="B163" s="31"/>
      <c r="C163" s="29"/>
      <c r="D163" s="29"/>
      <c r="E163" s="29"/>
      <c r="F163" s="29"/>
      <c r="G163" s="29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9"/>
      <c r="T163" s="29"/>
      <c r="U163" s="29"/>
      <c r="V163" s="29"/>
      <c r="W163" s="29"/>
      <c r="X163" s="29"/>
      <c r="Y163" s="29"/>
      <c r="Z163" s="29"/>
      <c r="AA163" s="29"/>
    </row>
    <row r="164" spans="1:27">
      <c r="A164" s="23"/>
      <c r="B164" s="31"/>
      <c r="C164" s="29"/>
      <c r="D164" s="29"/>
      <c r="E164" s="29"/>
      <c r="F164" s="29"/>
      <c r="G164" s="29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9"/>
      <c r="T164" s="29"/>
      <c r="U164" s="29"/>
      <c r="V164" s="29"/>
      <c r="W164" s="29"/>
      <c r="X164" s="29"/>
      <c r="Y164" s="29"/>
      <c r="Z164" s="29"/>
      <c r="AA164" s="29"/>
    </row>
    <row r="165" spans="1:27">
      <c r="A165" s="23"/>
      <c r="B165" s="31"/>
      <c r="C165" s="29"/>
      <c r="D165" s="29"/>
      <c r="E165" s="29"/>
      <c r="F165" s="29"/>
      <c r="G165" s="29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9"/>
      <c r="T165" s="29"/>
      <c r="U165" s="29"/>
      <c r="V165" s="29"/>
      <c r="W165" s="29"/>
      <c r="X165" s="29"/>
      <c r="Y165" s="29"/>
      <c r="Z165" s="29"/>
      <c r="AA165" s="29"/>
    </row>
    <row r="166" spans="1:27">
      <c r="A166" s="23"/>
      <c r="B166" s="31"/>
      <c r="C166" s="29"/>
      <c r="D166" s="29"/>
      <c r="E166" s="29"/>
      <c r="F166" s="29"/>
      <c r="G166" s="29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9"/>
      <c r="T166" s="29"/>
      <c r="U166" s="29"/>
      <c r="V166" s="29"/>
      <c r="W166" s="29"/>
      <c r="X166" s="29"/>
      <c r="Y166" s="29"/>
      <c r="Z166" s="29"/>
      <c r="AA166" s="29"/>
    </row>
    <row r="167" spans="1:27">
      <c r="A167" s="23"/>
      <c r="B167" s="31"/>
      <c r="C167" s="29"/>
      <c r="D167" s="29"/>
      <c r="E167" s="29"/>
      <c r="F167" s="29"/>
      <c r="G167" s="29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9"/>
      <c r="T167" s="29"/>
      <c r="U167" s="29"/>
      <c r="V167" s="29"/>
      <c r="W167" s="29"/>
      <c r="X167" s="29"/>
      <c r="Y167" s="29"/>
      <c r="Z167" s="29"/>
      <c r="AA167" s="29"/>
    </row>
    <row r="168" spans="1:27">
      <c r="A168" s="23"/>
      <c r="B168" s="31"/>
      <c r="C168" s="29"/>
      <c r="D168" s="29"/>
      <c r="E168" s="29"/>
      <c r="F168" s="29"/>
      <c r="G168" s="29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9"/>
      <c r="T168" s="29"/>
      <c r="U168" s="29"/>
      <c r="V168" s="29"/>
      <c r="W168" s="29"/>
      <c r="X168" s="29"/>
      <c r="Y168" s="29"/>
      <c r="Z168" s="29"/>
      <c r="AA168" s="29"/>
    </row>
    <row r="169" spans="1:27">
      <c r="A169" s="23"/>
      <c r="B169" s="31"/>
      <c r="C169" s="29"/>
      <c r="D169" s="29"/>
      <c r="E169" s="29"/>
      <c r="F169" s="29"/>
      <c r="G169" s="29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9"/>
      <c r="T169" s="29"/>
      <c r="U169" s="29"/>
      <c r="V169" s="29"/>
      <c r="W169" s="29"/>
      <c r="X169" s="29"/>
      <c r="Y169" s="29"/>
      <c r="Z169" s="29"/>
      <c r="AA169" s="29"/>
    </row>
    <row r="170" spans="1:27">
      <c r="A170" s="23"/>
      <c r="B170" s="31"/>
      <c r="C170" s="29"/>
      <c r="D170" s="29"/>
      <c r="E170" s="29"/>
      <c r="F170" s="29"/>
      <c r="G170" s="29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9"/>
      <c r="T170" s="29"/>
      <c r="U170" s="29"/>
      <c r="V170" s="29"/>
      <c r="W170" s="29"/>
      <c r="X170" s="29"/>
      <c r="Y170" s="29"/>
      <c r="Z170" s="29"/>
      <c r="AA170" s="29"/>
    </row>
    <row r="171" spans="1:27">
      <c r="A171" s="23"/>
      <c r="B171" s="31"/>
      <c r="C171" s="29"/>
      <c r="D171" s="29"/>
      <c r="E171" s="29"/>
      <c r="F171" s="29"/>
      <c r="G171" s="29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9"/>
      <c r="T171" s="29"/>
      <c r="U171" s="29"/>
      <c r="V171" s="29"/>
      <c r="W171" s="29"/>
      <c r="X171" s="29"/>
      <c r="Y171" s="29"/>
      <c r="Z171" s="29"/>
      <c r="AA171" s="29"/>
    </row>
    <row r="172" spans="1:27">
      <c r="A172" s="23"/>
      <c r="B172" s="31"/>
      <c r="C172" s="29"/>
      <c r="D172" s="29"/>
      <c r="E172" s="29"/>
      <c r="F172" s="29"/>
      <c r="G172" s="29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9"/>
      <c r="T172" s="29"/>
      <c r="U172" s="29"/>
      <c r="V172" s="29"/>
      <c r="W172" s="29"/>
      <c r="X172" s="29"/>
      <c r="Y172" s="29"/>
      <c r="Z172" s="29"/>
      <c r="AA172" s="29"/>
    </row>
    <row r="173" spans="1:27">
      <c r="A173" s="23"/>
      <c r="B173" s="31"/>
      <c r="C173" s="29"/>
      <c r="D173" s="29"/>
      <c r="E173" s="29"/>
      <c r="F173" s="29"/>
      <c r="G173" s="29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9"/>
      <c r="T173" s="29"/>
      <c r="U173" s="29"/>
      <c r="V173" s="29"/>
      <c r="W173" s="29"/>
      <c r="X173" s="29"/>
      <c r="Y173" s="29"/>
      <c r="Z173" s="29"/>
      <c r="AA173" s="29"/>
    </row>
    <row r="174" spans="1:27">
      <c r="A174" s="23"/>
      <c r="B174" s="31"/>
      <c r="C174" s="29"/>
      <c r="D174" s="29"/>
      <c r="E174" s="29"/>
      <c r="F174" s="29"/>
      <c r="G174" s="29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9"/>
      <c r="T174" s="29"/>
      <c r="U174" s="29"/>
      <c r="V174" s="29"/>
      <c r="W174" s="29"/>
      <c r="X174" s="29"/>
      <c r="Y174" s="29"/>
      <c r="Z174" s="29"/>
      <c r="AA174" s="29"/>
    </row>
    <row r="175" spans="1:27">
      <c r="A175" s="23"/>
      <c r="B175" s="31"/>
      <c r="C175" s="29"/>
      <c r="D175" s="29"/>
      <c r="E175" s="29"/>
      <c r="F175" s="29"/>
      <c r="G175" s="29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9"/>
      <c r="T175" s="29"/>
      <c r="U175" s="29"/>
      <c r="V175" s="29"/>
      <c r="W175" s="29"/>
      <c r="X175" s="29"/>
      <c r="Y175" s="29"/>
      <c r="Z175" s="29"/>
      <c r="AA175" s="29"/>
    </row>
    <row r="176" spans="1:27">
      <c r="A176" s="23"/>
      <c r="B176" s="31"/>
      <c r="C176" s="29"/>
      <c r="D176" s="29"/>
      <c r="E176" s="29"/>
      <c r="F176" s="29"/>
      <c r="G176" s="29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9"/>
      <c r="T176" s="29"/>
      <c r="U176" s="29"/>
      <c r="V176" s="29"/>
      <c r="W176" s="29"/>
      <c r="X176" s="29"/>
      <c r="Y176" s="29"/>
      <c r="Z176" s="29"/>
      <c r="AA176" s="29"/>
    </row>
    <row r="177" spans="1:27">
      <c r="A177" s="23"/>
      <c r="B177" s="31"/>
      <c r="C177" s="29"/>
      <c r="D177" s="29"/>
      <c r="E177" s="29"/>
      <c r="F177" s="29"/>
      <c r="G177" s="29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9"/>
      <c r="T177" s="29"/>
      <c r="U177" s="29"/>
      <c r="V177" s="29"/>
      <c r="W177" s="29"/>
      <c r="X177" s="29"/>
      <c r="Y177" s="29"/>
      <c r="Z177" s="29"/>
      <c r="AA177" s="29"/>
    </row>
    <row r="178" spans="1:27">
      <c r="A178" s="23"/>
      <c r="B178" s="31"/>
      <c r="C178" s="29"/>
      <c r="D178" s="29"/>
      <c r="E178" s="29"/>
      <c r="F178" s="29"/>
      <c r="G178" s="29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9"/>
      <c r="T178" s="29"/>
      <c r="U178" s="29"/>
      <c r="V178" s="29"/>
      <c r="W178" s="29"/>
      <c r="X178" s="29"/>
      <c r="Y178" s="29"/>
      <c r="Z178" s="29"/>
      <c r="AA178" s="29"/>
    </row>
    <row r="179" spans="1:27">
      <c r="A179" s="23"/>
      <c r="B179" s="31"/>
      <c r="C179" s="29"/>
      <c r="D179" s="29"/>
      <c r="E179" s="29"/>
      <c r="F179" s="29"/>
      <c r="G179" s="29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9"/>
      <c r="T179" s="29"/>
      <c r="U179" s="29"/>
      <c r="V179" s="29"/>
      <c r="W179" s="29"/>
      <c r="X179" s="29"/>
      <c r="Y179" s="29"/>
      <c r="Z179" s="29"/>
      <c r="AA179" s="29"/>
    </row>
    <row r="180" spans="1:27">
      <c r="A180" s="23"/>
      <c r="B180" s="31"/>
      <c r="C180" s="29"/>
      <c r="D180" s="29"/>
      <c r="E180" s="29"/>
      <c r="F180" s="29"/>
      <c r="G180" s="29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9"/>
      <c r="T180" s="29"/>
      <c r="U180" s="29"/>
      <c r="V180" s="29"/>
      <c r="W180" s="29"/>
      <c r="X180" s="29"/>
      <c r="Y180" s="29"/>
      <c r="Z180" s="29"/>
      <c r="AA180" s="29"/>
    </row>
    <row r="181" spans="1:27">
      <c r="A181" s="23"/>
      <c r="B181" s="31"/>
      <c r="C181" s="29"/>
      <c r="D181" s="29"/>
      <c r="E181" s="29"/>
      <c r="F181" s="29"/>
      <c r="G181" s="29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9"/>
      <c r="T181" s="29"/>
      <c r="U181" s="29"/>
      <c r="V181" s="29"/>
      <c r="W181" s="29"/>
      <c r="X181" s="29"/>
      <c r="Y181" s="29"/>
      <c r="Z181" s="29"/>
      <c r="AA181" s="29"/>
    </row>
    <row r="182" spans="1:27">
      <c r="A182" s="23"/>
      <c r="B182" s="31"/>
      <c r="C182" s="29"/>
      <c r="D182" s="29"/>
      <c r="E182" s="29"/>
      <c r="F182" s="29"/>
      <c r="G182" s="29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9"/>
      <c r="T182" s="29"/>
      <c r="U182" s="29"/>
      <c r="V182" s="29"/>
      <c r="W182" s="29"/>
      <c r="X182" s="29"/>
      <c r="Y182" s="29"/>
      <c r="Z182" s="29"/>
      <c r="AA182" s="29"/>
    </row>
    <row r="183" spans="1:27">
      <c r="A183" s="23"/>
      <c r="B183" s="31"/>
      <c r="C183" s="29"/>
      <c r="D183" s="29"/>
      <c r="E183" s="29"/>
      <c r="F183" s="29"/>
      <c r="G183" s="29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9"/>
      <c r="T183" s="29"/>
      <c r="U183" s="29"/>
      <c r="V183" s="29"/>
      <c r="W183" s="29"/>
      <c r="X183" s="29"/>
      <c r="Y183" s="29"/>
      <c r="Z183" s="29"/>
      <c r="AA183" s="29"/>
    </row>
    <row r="184" spans="1:27">
      <c r="A184" s="23"/>
      <c r="B184" s="31"/>
      <c r="C184" s="29"/>
      <c r="D184" s="29"/>
      <c r="E184" s="29"/>
      <c r="F184" s="29"/>
      <c r="G184" s="29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9"/>
      <c r="T184" s="29"/>
      <c r="U184" s="29"/>
      <c r="V184" s="29"/>
      <c r="W184" s="29"/>
      <c r="X184" s="29"/>
      <c r="Y184" s="29"/>
      <c r="Z184" s="29"/>
      <c r="AA184" s="29"/>
    </row>
    <row r="185" spans="1:27">
      <c r="A185" s="23"/>
      <c r="B185" s="31"/>
      <c r="C185" s="29"/>
      <c r="D185" s="29"/>
      <c r="E185" s="29"/>
      <c r="F185" s="29"/>
      <c r="G185" s="29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9"/>
      <c r="T185" s="29"/>
      <c r="U185" s="29"/>
      <c r="V185" s="29"/>
      <c r="W185" s="29"/>
      <c r="X185" s="29"/>
      <c r="Y185" s="29"/>
      <c r="Z185" s="29"/>
      <c r="AA185" s="29"/>
    </row>
    <row r="186" spans="1:27">
      <c r="A186" s="23"/>
      <c r="B186" s="31"/>
      <c r="C186" s="29"/>
      <c r="D186" s="29"/>
      <c r="E186" s="29"/>
      <c r="F186" s="29"/>
      <c r="G186" s="29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9"/>
      <c r="T186" s="29"/>
      <c r="U186" s="29"/>
      <c r="V186" s="29"/>
      <c r="W186" s="29"/>
      <c r="X186" s="29"/>
      <c r="Y186" s="29"/>
      <c r="Z186" s="29"/>
      <c r="AA186" s="29"/>
    </row>
    <row r="187" spans="1:27">
      <c r="A187" s="23"/>
      <c r="B187" s="31"/>
      <c r="C187" s="29"/>
      <c r="D187" s="29"/>
      <c r="E187" s="29"/>
      <c r="F187" s="29"/>
      <c r="G187" s="29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9"/>
      <c r="T187" s="29"/>
      <c r="U187" s="29"/>
      <c r="V187" s="29"/>
      <c r="W187" s="29"/>
      <c r="X187" s="29"/>
      <c r="Y187" s="29"/>
      <c r="Z187" s="29"/>
      <c r="AA187" s="29"/>
    </row>
    <row r="188" spans="1:27">
      <c r="A188" s="23"/>
      <c r="B188" s="31"/>
      <c r="C188" s="29"/>
      <c r="D188" s="29"/>
      <c r="E188" s="29"/>
      <c r="F188" s="29"/>
      <c r="G188" s="29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9"/>
      <c r="T188" s="29"/>
      <c r="U188" s="29"/>
      <c r="V188" s="29"/>
      <c r="W188" s="29"/>
      <c r="X188" s="29"/>
      <c r="Y188" s="29"/>
      <c r="Z188" s="29"/>
      <c r="AA188" s="29"/>
    </row>
    <row r="189" spans="1:27">
      <c r="A189" s="23"/>
      <c r="B189" s="31"/>
      <c r="C189" s="29"/>
      <c r="D189" s="29"/>
      <c r="E189" s="29"/>
      <c r="F189" s="29"/>
      <c r="G189" s="29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9"/>
      <c r="T189" s="29"/>
      <c r="U189" s="29"/>
      <c r="V189" s="29"/>
      <c r="W189" s="29"/>
      <c r="X189" s="29"/>
      <c r="Y189" s="29"/>
      <c r="Z189" s="29"/>
      <c r="AA189" s="29"/>
    </row>
    <row r="190" spans="1:27">
      <c r="A190" s="23"/>
      <c r="B190" s="31"/>
      <c r="C190" s="29"/>
      <c r="D190" s="29"/>
      <c r="E190" s="29"/>
      <c r="F190" s="29"/>
      <c r="G190" s="29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9"/>
      <c r="T190" s="29"/>
      <c r="U190" s="29"/>
      <c r="V190" s="29"/>
      <c r="W190" s="29"/>
      <c r="X190" s="29"/>
      <c r="Y190" s="29"/>
      <c r="Z190" s="29"/>
      <c r="AA190" s="29"/>
    </row>
    <row r="191" spans="1:27">
      <c r="A191" s="23"/>
      <c r="B191" s="31"/>
      <c r="C191" s="29"/>
      <c r="D191" s="29"/>
      <c r="E191" s="29"/>
      <c r="F191" s="29"/>
      <c r="G191" s="29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9"/>
      <c r="T191" s="29"/>
      <c r="U191" s="29"/>
      <c r="V191" s="29"/>
      <c r="W191" s="29"/>
      <c r="X191" s="29"/>
      <c r="Y191" s="29"/>
      <c r="Z191" s="29"/>
      <c r="AA191" s="29"/>
    </row>
    <row r="192" spans="1:27">
      <c r="A192" s="23"/>
      <c r="B192" s="31"/>
      <c r="C192" s="29"/>
      <c r="D192" s="29"/>
      <c r="E192" s="29"/>
      <c r="F192" s="29"/>
      <c r="G192" s="29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9"/>
      <c r="T192" s="29"/>
      <c r="U192" s="29"/>
      <c r="V192" s="29"/>
      <c r="W192" s="29"/>
      <c r="X192" s="29"/>
      <c r="Y192" s="29"/>
      <c r="Z192" s="29"/>
      <c r="AA192" s="29"/>
    </row>
    <row r="193" spans="1:27">
      <c r="A193" s="23"/>
      <c r="B193" s="31"/>
      <c r="C193" s="29"/>
      <c r="D193" s="29"/>
      <c r="E193" s="29"/>
      <c r="F193" s="29"/>
      <c r="G193" s="29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9"/>
      <c r="T193" s="29"/>
      <c r="U193" s="29"/>
      <c r="V193" s="29"/>
      <c r="W193" s="29"/>
      <c r="X193" s="29"/>
      <c r="Y193" s="29"/>
      <c r="Z193" s="29"/>
      <c r="AA193" s="29"/>
    </row>
    <row r="194" spans="1:27">
      <c r="A194" s="23"/>
      <c r="B194" s="31"/>
      <c r="C194" s="29"/>
      <c r="D194" s="29"/>
      <c r="E194" s="29"/>
      <c r="F194" s="29"/>
      <c r="G194" s="29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9"/>
      <c r="T194" s="29"/>
      <c r="U194" s="29"/>
      <c r="V194" s="29"/>
      <c r="W194" s="29"/>
      <c r="X194" s="29"/>
      <c r="Y194" s="29"/>
      <c r="Z194" s="29"/>
      <c r="AA194" s="29"/>
    </row>
    <row r="195" spans="1:27">
      <c r="A195" s="23"/>
      <c r="B195" s="31"/>
      <c r="C195" s="29"/>
      <c r="D195" s="29"/>
      <c r="E195" s="29"/>
      <c r="F195" s="29"/>
      <c r="G195" s="29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9"/>
      <c r="T195" s="29"/>
      <c r="U195" s="29"/>
      <c r="V195" s="29"/>
      <c r="W195" s="29"/>
      <c r="X195" s="29"/>
      <c r="Y195" s="29"/>
      <c r="Z195" s="29"/>
      <c r="AA195" s="29"/>
    </row>
    <row r="196" spans="1:27">
      <c r="A196" s="23"/>
      <c r="B196" s="31"/>
      <c r="C196" s="29"/>
      <c r="D196" s="29"/>
      <c r="E196" s="29"/>
      <c r="F196" s="29"/>
      <c r="G196" s="29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9"/>
      <c r="T196" s="29"/>
      <c r="U196" s="29"/>
      <c r="V196" s="29"/>
      <c r="W196" s="29"/>
      <c r="X196" s="29"/>
      <c r="Y196" s="29"/>
      <c r="Z196" s="29"/>
      <c r="AA196" s="29"/>
    </row>
    <row r="197" spans="1:27">
      <c r="A197" s="23"/>
      <c r="B197" s="31"/>
      <c r="C197" s="29"/>
      <c r="D197" s="29"/>
      <c r="E197" s="29"/>
      <c r="F197" s="29"/>
      <c r="G197" s="29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9"/>
      <c r="T197" s="29"/>
      <c r="U197" s="29"/>
      <c r="V197" s="29"/>
      <c r="W197" s="29"/>
      <c r="X197" s="29"/>
      <c r="Y197" s="29"/>
      <c r="Z197" s="29"/>
      <c r="AA197" s="29"/>
    </row>
    <row r="198" spans="1:27">
      <c r="A198" s="23"/>
      <c r="B198" s="31"/>
      <c r="C198" s="29"/>
      <c r="D198" s="29"/>
      <c r="E198" s="29"/>
      <c r="F198" s="29"/>
      <c r="G198" s="29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>
      <c r="A199" s="23"/>
      <c r="B199" s="31"/>
      <c r="C199" s="29"/>
      <c r="D199" s="29"/>
      <c r="E199" s="29"/>
      <c r="F199" s="29"/>
      <c r="G199" s="29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>
      <c r="A200" s="23"/>
      <c r="B200" s="31"/>
      <c r="C200" s="29"/>
      <c r="D200" s="29"/>
      <c r="E200" s="29"/>
      <c r="F200" s="29"/>
      <c r="G200" s="29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9"/>
      <c r="T200" s="29"/>
      <c r="U200" s="29"/>
      <c r="V200" s="29"/>
      <c r="W200" s="29"/>
      <c r="X200" s="29"/>
      <c r="Y200" s="29"/>
      <c r="Z200" s="29"/>
      <c r="AA200" s="29"/>
    </row>
    <row r="201" spans="1:27">
      <c r="A201" s="23"/>
      <c r="B201" s="31"/>
      <c r="C201" s="29"/>
      <c r="D201" s="29"/>
      <c r="E201" s="29"/>
      <c r="F201" s="29"/>
      <c r="G201" s="29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9"/>
      <c r="T201" s="29"/>
      <c r="U201" s="29"/>
      <c r="V201" s="29"/>
      <c r="W201" s="29"/>
      <c r="X201" s="29"/>
      <c r="Y201" s="29"/>
      <c r="Z201" s="29"/>
      <c r="AA201" s="29"/>
    </row>
    <row r="202" spans="1:27">
      <c r="A202" s="23"/>
      <c r="B202" s="31"/>
      <c r="C202" s="29"/>
      <c r="D202" s="29"/>
      <c r="E202" s="29"/>
      <c r="F202" s="29"/>
      <c r="G202" s="29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9"/>
      <c r="T202" s="29"/>
      <c r="U202" s="29"/>
      <c r="V202" s="29"/>
      <c r="W202" s="29"/>
      <c r="X202" s="29"/>
      <c r="Y202" s="29"/>
      <c r="Z202" s="29"/>
      <c r="AA202" s="29"/>
    </row>
    <row r="203" spans="1:27">
      <c r="A203" s="23"/>
      <c r="B203" s="31"/>
      <c r="C203" s="29"/>
      <c r="D203" s="29"/>
      <c r="E203" s="29"/>
      <c r="F203" s="29"/>
      <c r="G203" s="29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9"/>
      <c r="T203" s="29"/>
      <c r="U203" s="29"/>
      <c r="V203" s="29"/>
      <c r="W203" s="29"/>
      <c r="X203" s="29"/>
      <c r="Y203" s="29"/>
      <c r="Z203" s="29"/>
      <c r="AA203" s="29"/>
    </row>
    <row r="204" spans="1:27">
      <c r="A204" s="23"/>
      <c r="B204" s="31"/>
      <c r="C204" s="29"/>
      <c r="D204" s="29"/>
      <c r="E204" s="29"/>
      <c r="F204" s="29"/>
      <c r="G204" s="29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9"/>
      <c r="T204" s="29"/>
      <c r="U204" s="29"/>
      <c r="V204" s="29"/>
      <c r="W204" s="29"/>
      <c r="X204" s="29"/>
      <c r="Y204" s="29"/>
      <c r="Z204" s="29"/>
      <c r="AA204" s="29"/>
    </row>
    <row r="205" spans="1:27">
      <c r="A205" s="23"/>
      <c r="B205" s="31"/>
      <c r="C205" s="29"/>
      <c r="D205" s="29"/>
      <c r="E205" s="29"/>
      <c r="F205" s="29"/>
      <c r="G205" s="29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9"/>
      <c r="T205" s="29"/>
      <c r="U205" s="29"/>
      <c r="V205" s="29"/>
      <c r="W205" s="29"/>
      <c r="X205" s="29"/>
      <c r="Y205" s="29"/>
      <c r="Z205" s="29"/>
      <c r="AA205" s="29"/>
    </row>
    <row r="206" spans="1:27">
      <c r="A206" s="23"/>
      <c r="B206" s="31"/>
      <c r="C206" s="29"/>
      <c r="D206" s="29"/>
      <c r="E206" s="29"/>
      <c r="F206" s="29"/>
      <c r="G206" s="29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9"/>
      <c r="T206" s="29"/>
      <c r="U206" s="29"/>
      <c r="V206" s="29"/>
      <c r="W206" s="29"/>
      <c r="X206" s="29"/>
      <c r="Y206" s="29"/>
      <c r="Z206" s="29"/>
      <c r="AA206" s="29"/>
    </row>
    <row r="207" spans="1:27">
      <c r="A207" s="23"/>
      <c r="B207" s="31"/>
      <c r="C207" s="29"/>
      <c r="D207" s="29"/>
      <c r="E207" s="29"/>
      <c r="F207" s="29"/>
      <c r="G207" s="29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9"/>
      <c r="T207" s="29"/>
      <c r="U207" s="29"/>
      <c r="V207" s="29"/>
      <c r="W207" s="29"/>
      <c r="X207" s="29"/>
      <c r="Y207" s="29"/>
      <c r="Z207" s="29"/>
      <c r="AA207" s="29"/>
    </row>
    <row r="208" spans="1:27">
      <c r="A208" s="23"/>
      <c r="B208" s="31"/>
      <c r="C208" s="29"/>
      <c r="D208" s="29"/>
      <c r="E208" s="29"/>
      <c r="F208" s="29"/>
      <c r="G208" s="29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9"/>
      <c r="T208" s="29"/>
      <c r="U208" s="29"/>
      <c r="V208" s="29"/>
      <c r="W208" s="29"/>
      <c r="X208" s="29"/>
      <c r="Y208" s="29"/>
      <c r="Z208" s="29"/>
      <c r="AA208" s="29"/>
    </row>
    <row r="209" spans="1:27">
      <c r="A209" s="23"/>
      <c r="B209" s="31"/>
      <c r="C209" s="29"/>
      <c r="D209" s="29"/>
      <c r="E209" s="29"/>
      <c r="F209" s="29"/>
      <c r="G209" s="29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9"/>
      <c r="T209" s="29"/>
      <c r="U209" s="29"/>
      <c r="V209" s="29"/>
      <c r="W209" s="29"/>
      <c r="X209" s="29"/>
      <c r="Y209" s="29"/>
      <c r="Z209" s="29"/>
      <c r="AA209" s="29"/>
    </row>
    <row r="210" spans="1:27">
      <c r="A210" s="23"/>
      <c r="B210" s="31"/>
      <c r="C210" s="29"/>
      <c r="D210" s="29"/>
      <c r="E210" s="29"/>
      <c r="F210" s="29"/>
      <c r="G210" s="29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9"/>
      <c r="T210" s="29"/>
      <c r="U210" s="29"/>
      <c r="V210" s="29"/>
      <c r="W210" s="29"/>
      <c r="X210" s="29"/>
      <c r="Y210" s="29"/>
      <c r="Z210" s="29"/>
      <c r="AA210" s="29"/>
    </row>
    <row r="211" spans="1:27">
      <c r="A211" s="23"/>
      <c r="B211" s="31"/>
      <c r="C211" s="29"/>
      <c r="D211" s="29"/>
      <c r="E211" s="29"/>
      <c r="F211" s="29"/>
      <c r="G211" s="29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9"/>
      <c r="T211" s="29"/>
      <c r="U211" s="29"/>
      <c r="V211" s="29"/>
      <c r="W211" s="29"/>
      <c r="X211" s="29"/>
      <c r="Y211" s="29"/>
      <c r="Z211" s="29"/>
      <c r="AA211" s="29"/>
    </row>
    <row r="212" spans="1:27">
      <c r="A212" s="23"/>
      <c r="B212" s="31"/>
      <c r="C212" s="29"/>
      <c r="D212" s="29"/>
      <c r="E212" s="29"/>
      <c r="F212" s="29"/>
      <c r="G212" s="29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9"/>
      <c r="T212" s="29"/>
      <c r="U212" s="29"/>
      <c r="V212" s="29"/>
      <c r="W212" s="29"/>
      <c r="X212" s="29"/>
      <c r="Y212" s="29"/>
      <c r="Z212" s="29"/>
      <c r="AA212" s="29"/>
    </row>
    <row r="213" spans="1:27">
      <c r="A213" s="23"/>
      <c r="B213" s="31"/>
      <c r="C213" s="29"/>
      <c r="D213" s="29"/>
      <c r="E213" s="29"/>
      <c r="F213" s="29"/>
      <c r="G213" s="29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9"/>
      <c r="T213" s="29"/>
      <c r="U213" s="29"/>
      <c r="V213" s="29"/>
      <c r="W213" s="29"/>
      <c r="X213" s="29"/>
      <c r="Y213" s="29"/>
      <c r="Z213" s="29"/>
      <c r="AA213" s="29"/>
    </row>
    <row r="214" spans="1:27">
      <c r="A214" s="23"/>
      <c r="B214" s="31"/>
      <c r="C214" s="29"/>
      <c r="D214" s="29"/>
      <c r="E214" s="29"/>
      <c r="F214" s="29"/>
      <c r="G214" s="29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9"/>
      <c r="T214" s="29"/>
      <c r="U214" s="29"/>
      <c r="V214" s="29"/>
      <c r="W214" s="29"/>
      <c r="X214" s="29"/>
      <c r="Y214" s="29"/>
      <c r="Z214" s="29"/>
      <c r="AA214" s="29"/>
    </row>
    <row r="215" spans="1:27">
      <c r="A215" s="23"/>
      <c r="B215" s="31"/>
      <c r="C215" s="29"/>
      <c r="D215" s="29"/>
      <c r="E215" s="29"/>
      <c r="F215" s="29"/>
      <c r="G215" s="29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9"/>
      <c r="T215" s="29"/>
      <c r="U215" s="29"/>
      <c r="V215" s="29"/>
      <c r="W215" s="29"/>
      <c r="X215" s="29"/>
      <c r="Y215" s="29"/>
      <c r="Z215" s="29"/>
      <c r="AA215" s="29"/>
    </row>
    <row r="216" spans="1:27">
      <c r="A216" s="23"/>
      <c r="B216" s="31"/>
      <c r="C216" s="29"/>
      <c r="D216" s="29"/>
      <c r="E216" s="29"/>
      <c r="F216" s="29"/>
      <c r="G216" s="29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9"/>
      <c r="T216" s="29"/>
      <c r="U216" s="29"/>
      <c r="V216" s="29"/>
      <c r="W216" s="29"/>
      <c r="X216" s="29"/>
      <c r="Y216" s="29"/>
      <c r="Z216" s="29"/>
      <c r="AA216" s="29"/>
    </row>
    <row r="217" spans="1:27">
      <c r="A217" s="23"/>
      <c r="B217" s="31"/>
      <c r="C217" s="29"/>
      <c r="D217" s="29"/>
      <c r="E217" s="29"/>
      <c r="F217" s="29"/>
      <c r="G217" s="29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9"/>
      <c r="T217" s="29"/>
      <c r="U217" s="29"/>
      <c r="V217" s="29"/>
      <c r="W217" s="29"/>
      <c r="X217" s="29"/>
      <c r="Y217" s="29"/>
      <c r="Z217" s="29"/>
      <c r="AA217" s="29"/>
    </row>
    <row r="218" spans="1:27">
      <c r="A218" s="23"/>
      <c r="B218" s="31"/>
      <c r="C218" s="29"/>
      <c r="D218" s="29"/>
      <c r="E218" s="29"/>
      <c r="F218" s="29"/>
      <c r="G218" s="29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9"/>
      <c r="T218" s="29"/>
      <c r="U218" s="29"/>
      <c r="V218" s="29"/>
      <c r="W218" s="29"/>
      <c r="X218" s="29"/>
      <c r="Y218" s="29"/>
      <c r="Z218" s="29"/>
      <c r="AA218" s="29"/>
    </row>
    <row r="219" spans="1:27">
      <c r="A219" s="23"/>
      <c r="B219" s="31"/>
      <c r="C219" s="29"/>
      <c r="D219" s="29"/>
      <c r="E219" s="29"/>
      <c r="F219" s="29"/>
      <c r="G219" s="29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9"/>
      <c r="T219" s="29"/>
      <c r="U219" s="29"/>
      <c r="V219" s="29"/>
      <c r="W219" s="29"/>
      <c r="X219" s="29"/>
      <c r="Y219" s="29"/>
      <c r="Z219" s="29"/>
      <c r="AA219" s="29"/>
    </row>
    <row r="220" spans="1:27">
      <c r="A220" s="23"/>
      <c r="B220" s="31"/>
      <c r="C220" s="29"/>
      <c r="D220" s="29"/>
      <c r="E220" s="29"/>
      <c r="F220" s="29"/>
      <c r="G220" s="29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9"/>
      <c r="T220" s="29"/>
      <c r="U220" s="29"/>
      <c r="V220" s="29"/>
      <c r="W220" s="29"/>
      <c r="X220" s="29"/>
      <c r="Y220" s="29"/>
      <c r="Z220" s="29"/>
      <c r="AA220" s="29"/>
    </row>
    <row r="221" spans="1:27">
      <c r="A221" s="23"/>
      <c r="B221" s="31"/>
      <c r="C221" s="29"/>
      <c r="D221" s="29"/>
      <c r="E221" s="29"/>
      <c r="F221" s="29"/>
      <c r="G221" s="29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9"/>
      <c r="T221" s="29"/>
      <c r="U221" s="29"/>
      <c r="V221" s="29"/>
      <c r="W221" s="29"/>
      <c r="X221" s="29"/>
      <c r="Y221" s="29"/>
      <c r="Z221" s="29"/>
      <c r="AA221" s="29"/>
    </row>
    <row r="222" spans="1:27">
      <c r="A222" s="23"/>
      <c r="B222" s="31"/>
      <c r="C222" s="29"/>
      <c r="D222" s="29"/>
      <c r="E222" s="29"/>
      <c r="F222" s="29"/>
      <c r="G222" s="29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9"/>
      <c r="T222" s="29"/>
      <c r="U222" s="29"/>
      <c r="V222" s="29"/>
      <c r="W222" s="29"/>
      <c r="X222" s="29"/>
      <c r="Y222" s="29"/>
      <c r="Z222" s="29"/>
      <c r="AA222" s="29"/>
    </row>
    <row r="223" spans="1:27">
      <c r="A223" s="23"/>
      <c r="B223" s="31"/>
      <c r="C223" s="29"/>
      <c r="D223" s="29"/>
      <c r="E223" s="29"/>
      <c r="F223" s="29"/>
      <c r="G223" s="29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9"/>
      <c r="T223" s="29"/>
      <c r="U223" s="29"/>
      <c r="V223" s="29"/>
      <c r="W223" s="29"/>
      <c r="X223" s="29"/>
      <c r="Y223" s="29"/>
      <c r="Z223" s="29"/>
      <c r="AA223" s="29"/>
    </row>
    <row r="224" spans="1:27">
      <c r="A224" s="23"/>
      <c r="B224" s="31"/>
      <c r="C224" s="29"/>
      <c r="D224" s="29"/>
      <c r="E224" s="29"/>
      <c r="F224" s="29"/>
      <c r="G224" s="29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9"/>
      <c r="T224" s="29"/>
      <c r="U224" s="29"/>
      <c r="V224" s="29"/>
      <c r="W224" s="29"/>
      <c r="X224" s="29"/>
      <c r="Y224" s="29"/>
      <c r="Z224" s="29"/>
      <c r="AA224" s="29"/>
    </row>
    <row r="225" spans="1:27">
      <c r="A225" s="23"/>
      <c r="B225" s="31"/>
      <c r="C225" s="29"/>
      <c r="D225" s="29"/>
      <c r="E225" s="29"/>
      <c r="F225" s="29"/>
      <c r="G225" s="29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9"/>
      <c r="T225" s="29"/>
      <c r="U225" s="29"/>
      <c r="V225" s="29"/>
      <c r="W225" s="29"/>
      <c r="X225" s="29"/>
      <c r="Y225" s="29"/>
      <c r="Z225" s="29"/>
      <c r="AA225" s="29"/>
    </row>
    <row r="226" spans="1:27">
      <c r="A226" s="23"/>
      <c r="B226" s="31"/>
      <c r="C226" s="29"/>
      <c r="D226" s="29"/>
      <c r="E226" s="29"/>
      <c r="F226" s="29"/>
      <c r="G226" s="29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9"/>
      <c r="T226" s="29"/>
      <c r="U226" s="29"/>
      <c r="V226" s="29"/>
      <c r="W226" s="29"/>
      <c r="X226" s="29"/>
      <c r="Y226" s="29"/>
      <c r="Z226" s="29"/>
      <c r="AA226" s="29"/>
    </row>
    <row r="227" spans="1:27">
      <c r="A227" s="23"/>
      <c r="B227" s="31"/>
      <c r="C227" s="29"/>
      <c r="D227" s="29"/>
      <c r="E227" s="29"/>
      <c r="F227" s="29"/>
      <c r="G227" s="29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9"/>
      <c r="T227" s="29"/>
      <c r="U227" s="29"/>
      <c r="V227" s="29"/>
      <c r="W227" s="29"/>
      <c r="X227" s="29"/>
      <c r="Y227" s="29"/>
      <c r="Z227" s="29"/>
      <c r="AA227" s="29"/>
    </row>
    <row r="228" spans="1:27">
      <c r="A228" s="23"/>
      <c r="B228" s="31"/>
      <c r="C228" s="29"/>
      <c r="D228" s="29"/>
      <c r="E228" s="29"/>
      <c r="F228" s="29"/>
      <c r="G228" s="29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9"/>
      <c r="T228" s="29"/>
      <c r="U228" s="29"/>
      <c r="V228" s="29"/>
      <c r="W228" s="29"/>
      <c r="X228" s="29"/>
      <c r="Y228" s="29"/>
      <c r="Z228" s="29"/>
      <c r="AA228" s="29"/>
    </row>
    <row r="229" spans="1:27">
      <c r="A229" s="23"/>
      <c r="B229" s="31"/>
      <c r="C229" s="29"/>
      <c r="D229" s="29"/>
      <c r="E229" s="29"/>
      <c r="F229" s="29"/>
      <c r="G229" s="29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9"/>
      <c r="T229" s="29"/>
      <c r="U229" s="29"/>
      <c r="V229" s="29"/>
      <c r="W229" s="29"/>
      <c r="X229" s="29"/>
      <c r="Y229" s="29"/>
      <c r="Z229" s="29"/>
      <c r="AA229" s="29"/>
    </row>
    <row r="230" spans="1:27">
      <c r="A230" s="23"/>
      <c r="B230" s="31"/>
      <c r="C230" s="29"/>
      <c r="D230" s="29"/>
      <c r="E230" s="29"/>
      <c r="F230" s="29"/>
      <c r="G230" s="29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9"/>
      <c r="T230" s="29"/>
      <c r="U230" s="29"/>
      <c r="V230" s="29"/>
      <c r="W230" s="29"/>
      <c r="X230" s="29"/>
      <c r="Y230" s="29"/>
      <c r="Z230" s="29"/>
      <c r="AA230" s="29"/>
    </row>
    <row r="231" spans="1:27">
      <c r="A231" s="23"/>
      <c r="B231" s="31"/>
      <c r="C231" s="29"/>
      <c r="D231" s="29"/>
      <c r="E231" s="29"/>
      <c r="F231" s="29"/>
      <c r="G231" s="29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>
      <c r="A232" s="23"/>
      <c r="B232" s="31"/>
      <c r="C232" s="29"/>
      <c r="D232" s="29"/>
      <c r="E232" s="29"/>
      <c r="F232" s="29"/>
      <c r="G232" s="29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>
      <c r="A233" s="23"/>
      <c r="B233" s="31"/>
      <c r="C233" s="29"/>
      <c r="D233" s="29"/>
      <c r="E233" s="29"/>
      <c r="F233" s="29"/>
      <c r="G233" s="29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9"/>
      <c r="T233" s="29"/>
      <c r="U233" s="29"/>
      <c r="V233" s="29"/>
      <c r="W233" s="29"/>
      <c r="X233" s="29"/>
      <c r="Y233" s="29"/>
      <c r="Z233" s="29"/>
      <c r="AA233" s="29"/>
    </row>
    <row r="234" spans="1:27">
      <c r="A234" s="23"/>
      <c r="B234" s="31"/>
      <c r="C234" s="29"/>
      <c r="D234" s="29"/>
      <c r="E234" s="29"/>
      <c r="F234" s="29"/>
      <c r="G234" s="29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9"/>
      <c r="T234" s="29"/>
      <c r="U234" s="29"/>
      <c r="V234" s="29"/>
      <c r="W234" s="29"/>
      <c r="X234" s="29"/>
      <c r="Y234" s="29"/>
      <c r="Z234" s="29"/>
      <c r="AA234" s="29"/>
    </row>
    <row r="235" spans="1:27">
      <c r="A235" s="23"/>
      <c r="B235" s="31"/>
      <c r="C235" s="29"/>
      <c r="D235" s="29"/>
      <c r="E235" s="29"/>
      <c r="F235" s="29"/>
      <c r="G235" s="29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9"/>
      <c r="T235" s="29"/>
      <c r="U235" s="29"/>
      <c r="V235" s="29"/>
      <c r="W235" s="29"/>
      <c r="X235" s="29"/>
      <c r="Y235" s="29"/>
      <c r="Z235" s="29"/>
      <c r="AA235" s="29"/>
    </row>
    <row r="236" spans="1:27">
      <c r="A236" s="23"/>
      <c r="B236" s="31"/>
      <c r="C236" s="29"/>
      <c r="D236" s="29"/>
      <c r="E236" s="29"/>
      <c r="F236" s="29"/>
      <c r="G236" s="29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9"/>
      <c r="T236" s="29"/>
      <c r="U236" s="29"/>
      <c r="V236" s="29"/>
      <c r="W236" s="29"/>
      <c r="X236" s="29"/>
      <c r="Y236" s="29"/>
      <c r="Z236" s="29"/>
      <c r="AA236" s="29"/>
    </row>
    <row r="237" spans="1:27">
      <c r="A237" s="23"/>
      <c r="B237" s="31"/>
      <c r="C237" s="29"/>
      <c r="D237" s="29"/>
      <c r="E237" s="29"/>
      <c r="F237" s="29"/>
      <c r="G237" s="29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9"/>
      <c r="T237" s="29"/>
      <c r="U237" s="29"/>
      <c r="V237" s="29"/>
      <c r="W237" s="29"/>
      <c r="X237" s="29"/>
      <c r="Y237" s="29"/>
      <c r="Z237" s="29"/>
      <c r="AA237" s="29"/>
    </row>
    <row r="238" spans="1:27">
      <c r="A238" s="23"/>
      <c r="B238" s="31"/>
      <c r="C238" s="29"/>
      <c r="D238" s="29"/>
      <c r="E238" s="29"/>
      <c r="F238" s="29"/>
      <c r="G238" s="29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9"/>
      <c r="T238" s="29"/>
      <c r="U238" s="29"/>
      <c r="V238" s="29"/>
      <c r="W238" s="29"/>
      <c r="X238" s="29"/>
      <c r="Y238" s="29"/>
      <c r="Z238" s="29"/>
      <c r="AA238" s="29"/>
    </row>
    <row r="239" spans="1:27">
      <c r="A239" s="23"/>
      <c r="B239" s="31"/>
      <c r="C239" s="29"/>
      <c r="D239" s="29"/>
      <c r="E239" s="29"/>
      <c r="F239" s="29"/>
      <c r="G239" s="29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9"/>
      <c r="T239" s="29"/>
      <c r="U239" s="29"/>
      <c r="V239" s="29"/>
      <c r="W239" s="29"/>
      <c r="X239" s="29"/>
      <c r="Y239" s="29"/>
      <c r="Z239" s="29"/>
      <c r="AA239" s="29"/>
    </row>
    <row r="240" spans="1:27">
      <c r="A240" s="23"/>
      <c r="B240" s="31"/>
      <c r="C240" s="29"/>
      <c r="D240" s="29"/>
      <c r="E240" s="29"/>
      <c r="F240" s="29"/>
      <c r="G240" s="29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9"/>
      <c r="T240" s="29"/>
      <c r="U240" s="29"/>
      <c r="V240" s="29"/>
      <c r="W240" s="29"/>
      <c r="X240" s="29"/>
      <c r="Y240" s="29"/>
      <c r="Z240" s="29"/>
      <c r="AA240" s="29"/>
    </row>
    <row r="241" spans="1:27">
      <c r="A241" s="23"/>
      <c r="B241" s="31"/>
      <c r="C241" s="29"/>
      <c r="D241" s="29"/>
      <c r="E241" s="29"/>
      <c r="F241" s="29"/>
      <c r="G241" s="29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9"/>
      <c r="T241" s="29"/>
      <c r="U241" s="29"/>
      <c r="V241" s="29"/>
      <c r="W241" s="29"/>
      <c r="X241" s="29"/>
      <c r="Y241" s="29"/>
      <c r="Z241" s="29"/>
      <c r="AA241" s="29"/>
    </row>
    <row r="242" spans="1:27">
      <c r="A242" s="23"/>
      <c r="B242" s="31"/>
      <c r="C242" s="29"/>
      <c r="D242" s="29"/>
      <c r="E242" s="29"/>
      <c r="F242" s="29"/>
      <c r="G242" s="29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9"/>
      <c r="T242" s="29"/>
      <c r="U242" s="29"/>
      <c r="V242" s="29"/>
      <c r="W242" s="29"/>
      <c r="X242" s="29"/>
      <c r="Y242" s="29"/>
      <c r="Z242" s="29"/>
      <c r="AA242" s="29"/>
    </row>
    <row r="243" spans="1:27">
      <c r="A243" s="23"/>
      <c r="B243" s="31"/>
      <c r="C243" s="29"/>
      <c r="D243" s="29"/>
      <c r="E243" s="29"/>
      <c r="F243" s="29"/>
      <c r="G243" s="29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9"/>
      <c r="T243" s="29"/>
      <c r="U243" s="29"/>
      <c r="V243" s="29"/>
      <c r="W243" s="29"/>
      <c r="X243" s="29"/>
      <c r="Y243" s="29"/>
      <c r="Z243" s="29"/>
      <c r="AA243" s="29"/>
    </row>
    <row r="244" spans="1:27">
      <c r="A244" s="23"/>
      <c r="B244" s="31"/>
      <c r="C244" s="29"/>
      <c r="D244" s="29"/>
      <c r="E244" s="29"/>
      <c r="F244" s="29"/>
      <c r="G244" s="29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9"/>
      <c r="T244" s="29"/>
      <c r="U244" s="29"/>
      <c r="V244" s="29"/>
      <c r="W244" s="29"/>
      <c r="X244" s="29"/>
      <c r="Y244" s="29"/>
      <c r="Z244" s="29"/>
      <c r="AA244" s="29"/>
    </row>
    <row r="245" spans="1:27">
      <c r="A245" s="23"/>
      <c r="B245" s="31"/>
      <c r="C245" s="29"/>
      <c r="D245" s="29"/>
      <c r="E245" s="29"/>
      <c r="F245" s="29"/>
      <c r="G245" s="29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9"/>
      <c r="T245" s="29"/>
      <c r="U245" s="29"/>
      <c r="V245" s="29"/>
      <c r="W245" s="29"/>
      <c r="X245" s="29"/>
      <c r="Y245" s="29"/>
      <c r="Z245" s="29"/>
      <c r="AA245" s="29"/>
    </row>
    <row r="246" spans="1:27">
      <c r="A246" s="23"/>
      <c r="B246" s="31"/>
      <c r="C246" s="29"/>
      <c r="D246" s="29"/>
      <c r="E246" s="29"/>
      <c r="F246" s="29"/>
      <c r="G246" s="29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9"/>
      <c r="T246" s="29"/>
      <c r="U246" s="29"/>
      <c r="V246" s="29"/>
      <c r="W246" s="29"/>
      <c r="X246" s="29"/>
      <c r="Y246" s="29"/>
      <c r="Z246" s="29"/>
      <c r="AA246" s="29"/>
    </row>
    <row r="247" spans="1:27">
      <c r="A247" s="23"/>
      <c r="B247" s="31"/>
      <c r="C247" s="29"/>
      <c r="D247" s="29"/>
      <c r="E247" s="29"/>
      <c r="F247" s="29"/>
      <c r="G247" s="29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9"/>
      <c r="T247" s="29"/>
      <c r="U247" s="29"/>
      <c r="V247" s="29"/>
      <c r="W247" s="29"/>
      <c r="X247" s="29"/>
      <c r="Y247" s="29"/>
      <c r="Z247" s="29"/>
      <c r="AA247" s="29"/>
    </row>
    <row r="248" spans="1:27">
      <c r="A248" s="23"/>
      <c r="B248" s="31"/>
      <c r="C248" s="29"/>
      <c r="D248" s="29"/>
      <c r="E248" s="29"/>
      <c r="F248" s="29"/>
      <c r="G248" s="29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9"/>
      <c r="T248" s="29"/>
      <c r="U248" s="29"/>
      <c r="V248" s="29"/>
      <c r="W248" s="29"/>
      <c r="X248" s="29"/>
      <c r="Y248" s="29"/>
      <c r="Z248" s="29"/>
      <c r="AA248" s="29"/>
    </row>
    <row r="249" spans="1:27">
      <c r="A249" s="23"/>
      <c r="B249" s="31"/>
      <c r="C249" s="29"/>
      <c r="D249" s="29"/>
      <c r="E249" s="29"/>
      <c r="F249" s="29"/>
      <c r="G249" s="29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9"/>
      <c r="T249" s="29"/>
      <c r="U249" s="29"/>
      <c r="V249" s="29"/>
      <c r="W249" s="29"/>
      <c r="X249" s="29"/>
      <c r="Y249" s="29"/>
      <c r="Z249" s="29"/>
      <c r="AA249" s="29"/>
    </row>
    <row r="250" spans="1:27">
      <c r="A250" s="23"/>
      <c r="B250" s="31"/>
      <c r="C250" s="29"/>
      <c r="D250" s="29"/>
      <c r="E250" s="29"/>
      <c r="F250" s="29"/>
      <c r="G250" s="29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9"/>
      <c r="T250" s="29"/>
      <c r="U250" s="29"/>
      <c r="V250" s="29"/>
      <c r="W250" s="29"/>
      <c r="X250" s="29"/>
      <c r="Y250" s="29"/>
      <c r="Z250" s="29"/>
      <c r="AA250" s="29"/>
    </row>
    <row r="251" spans="1:27">
      <c r="A251" s="23"/>
      <c r="B251" s="31"/>
      <c r="C251" s="29"/>
      <c r="D251" s="29"/>
      <c r="E251" s="29"/>
      <c r="F251" s="29"/>
      <c r="G251" s="29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9"/>
      <c r="T251" s="29"/>
      <c r="U251" s="29"/>
      <c r="V251" s="29"/>
      <c r="W251" s="29"/>
      <c r="X251" s="29"/>
      <c r="Y251" s="29"/>
      <c r="Z251" s="29"/>
      <c r="AA251" s="29"/>
    </row>
    <row r="252" spans="1:27">
      <c r="A252" s="23"/>
      <c r="B252" s="31"/>
      <c r="C252" s="29"/>
      <c r="D252" s="29"/>
      <c r="E252" s="29"/>
      <c r="F252" s="29"/>
      <c r="G252" s="29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9"/>
      <c r="T252" s="29"/>
      <c r="U252" s="29"/>
      <c r="V252" s="29"/>
      <c r="W252" s="29"/>
      <c r="X252" s="29"/>
      <c r="Y252" s="29"/>
      <c r="Z252" s="29"/>
      <c r="AA252" s="29"/>
    </row>
    <row r="253" spans="1:27">
      <c r="A253" s="23"/>
      <c r="B253" s="31"/>
      <c r="C253" s="29"/>
      <c r="D253" s="29"/>
      <c r="E253" s="29"/>
      <c r="F253" s="29"/>
      <c r="G253" s="29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9"/>
      <c r="T253" s="29"/>
      <c r="U253" s="29"/>
      <c r="V253" s="29"/>
      <c r="W253" s="29"/>
      <c r="X253" s="29"/>
      <c r="Y253" s="29"/>
      <c r="Z253" s="29"/>
      <c r="AA253" s="29"/>
    </row>
    <row r="254" spans="1:27">
      <c r="A254" s="23"/>
      <c r="B254" s="31"/>
      <c r="C254" s="29"/>
      <c r="D254" s="29"/>
      <c r="E254" s="29"/>
      <c r="F254" s="29"/>
      <c r="G254" s="29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9"/>
      <c r="T254" s="29"/>
      <c r="U254" s="29"/>
      <c r="V254" s="29"/>
      <c r="W254" s="29"/>
      <c r="X254" s="29"/>
      <c r="Y254" s="29"/>
      <c r="Z254" s="29"/>
      <c r="AA254" s="29"/>
    </row>
    <row r="255" spans="1:27">
      <c r="A255" s="23"/>
      <c r="B255" s="31"/>
      <c r="C255" s="29"/>
      <c r="D255" s="29"/>
      <c r="E255" s="29"/>
      <c r="F255" s="29"/>
      <c r="G255" s="29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9"/>
      <c r="T255" s="29"/>
      <c r="U255" s="29"/>
      <c r="V255" s="29"/>
      <c r="W255" s="29"/>
      <c r="X255" s="29"/>
      <c r="Y255" s="29"/>
      <c r="Z255" s="29"/>
      <c r="AA255" s="29"/>
    </row>
    <row r="256" spans="1:27">
      <c r="A256" s="23"/>
      <c r="B256" s="31"/>
      <c r="C256" s="29"/>
      <c r="D256" s="29"/>
      <c r="E256" s="29"/>
      <c r="F256" s="29"/>
      <c r="G256" s="29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9"/>
      <c r="T256" s="29"/>
      <c r="U256" s="29"/>
      <c r="V256" s="29"/>
      <c r="W256" s="29"/>
      <c r="X256" s="29"/>
      <c r="Y256" s="29"/>
      <c r="Z256" s="29"/>
      <c r="AA256" s="29"/>
    </row>
    <row r="257" spans="1:27">
      <c r="A257" s="23"/>
      <c r="B257" s="31"/>
      <c r="C257" s="29"/>
      <c r="D257" s="29"/>
      <c r="E257" s="29"/>
      <c r="F257" s="29"/>
      <c r="G257" s="29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9"/>
      <c r="T257" s="29"/>
      <c r="U257" s="29"/>
      <c r="V257" s="29"/>
      <c r="W257" s="29"/>
      <c r="X257" s="29"/>
      <c r="Y257" s="29"/>
      <c r="Z257" s="29"/>
      <c r="AA257" s="29"/>
    </row>
    <row r="258" spans="1:27">
      <c r="A258" s="23"/>
      <c r="B258" s="31"/>
      <c r="C258" s="29"/>
      <c r="D258" s="29"/>
      <c r="E258" s="29"/>
      <c r="F258" s="29"/>
      <c r="G258" s="29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9"/>
      <c r="T258" s="29"/>
      <c r="U258" s="29"/>
      <c r="V258" s="29"/>
      <c r="W258" s="29"/>
      <c r="X258" s="29"/>
      <c r="Y258" s="29"/>
      <c r="Z258" s="29"/>
      <c r="AA258" s="29"/>
    </row>
    <row r="259" spans="1:27">
      <c r="A259" s="23"/>
      <c r="B259" s="31"/>
      <c r="C259" s="29"/>
      <c r="D259" s="29"/>
      <c r="E259" s="29"/>
      <c r="F259" s="29"/>
      <c r="G259" s="29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9"/>
      <c r="T259" s="29"/>
      <c r="U259" s="29"/>
      <c r="V259" s="29"/>
      <c r="W259" s="29"/>
      <c r="X259" s="29"/>
      <c r="Y259" s="29"/>
      <c r="Z259" s="29"/>
      <c r="AA259" s="29"/>
    </row>
    <row r="260" spans="1:27">
      <c r="A260" s="23"/>
      <c r="B260" s="31"/>
      <c r="C260" s="29"/>
      <c r="D260" s="29"/>
      <c r="E260" s="29"/>
      <c r="F260" s="29"/>
      <c r="G260" s="29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9"/>
      <c r="T260" s="29"/>
      <c r="U260" s="29"/>
      <c r="V260" s="29"/>
      <c r="W260" s="29"/>
      <c r="X260" s="29"/>
      <c r="Y260" s="29"/>
      <c r="Z260" s="29"/>
      <c r="AA260" s="29"/>
    </row>
    <row r="261" spans="1:27">
      <c r="A261" s="23"/>
      <c r="B261" s="31"/>
      <c r="C261" s="29"/>
      <c r="D261" s="29"/>
      <c r="E261" s="29"/>
      <c r="F261" s="29"/>
      <c r="G261" s="29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9"/>
      <c r="T261" s="29"/>
      <c r="U261" s="29"/>
      <c r="V261" s="29"/>
      <c r="W261" s="29"/>
      <c r="X261" s="29"/>
      <c r="Y261" s="29"/>
      <c r="Z261" s="29"/>
      <c r="AA261" s="29"/>
    </row>
    <row r="262" spans="1:27">
      <c r="A262" s="23"/>
      <c r="B262" s="31"/>
      <c r="C262" s="29"/>
      <c r="D262" s="29"/>
      <c r="E262" s="29"/>
      <c r="F262" s="29"/>
      <c r="G262" s="29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9"/>
      <c r="T262" s="29"/>
      <c r="U262" s="29"/>
      <c r="V262" s="29"/>
      <c r="W262" s="29"/>
      <c r="X262" s="29"/>
      <c r="Y262" s="29"/>
      <c r="Z262" s="29"/>
      <c r="AA262" s="29"/>
    </row>
    <row r="263" spans="1:27">
      <c r="A263" s="23"/>
      <c r="B263" s="31"/>
      <c r="C263" s="29"/>
      <c r="D263" s="29"/>
      <c r="E263" s="29"/>
      <c r="F263" s="29"/>
      <c r="G263" s="29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9"/>
      <c r="T263" s="29"/>
      <c r="U263" s="29"/>
      <c r="V263" s="29"/>
      <c r="W263" s="29"/>
      <c r="X263" s="29"/>
      <c r="Y263" s="29"/>
      <c r="Z263" s="29"/>
      <c r="AA263" s="29"/>
    </row>
    <row r="264" spans="1:27">
      <c r="A264" s="23"/>
      <c r="B264" s="31"/>
      <c r="C264" s="29"/>
      <c r="D264" s="29"/>
      <c r="E264" s="29"/>
      <c r="F264" s="29"/>
      <c r="G264" s="29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>
      <c r="A265" s="23"/>
      <c r="B265" s="31"/>
      <c r="C265" s="29"/>
      <c r="D265" s="29"/>
      <c r="E265" s="29"/>
      <c r="F265" s="29"/>
      <c r="G265" s="29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>
      <c r="A266" s="23"/>
      <c r="B266" s="31"/>
      <c r="C266" s="29"/>
      <c r="D266" s="29"/>
      <c r="E266" s="29"/>
      <c r="F266" s="29"/>
      <c r="G266" s="29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9"/>
      <c r="T266" s="29"/>
      <c r="U266" s="29"/>
      <c r="V266" s="29"/>
      <c r="W266" s="29"/>
      <c r="X266" s="29"/>
      <c r="Y266" s="29"/>
      <c r="Z266" s="29"/>
      <c r="AA266" s="29"/>
    </row>
    <row r="267" spans="1:27">
      <c r="A267" s="23"/>
      <c r="B267" s="31"/>
      <c r="C267" s="29"/>
      <c r="D267" s="29"/>
      <c r="E267" s="29"/>
      <c r="F267" s="29"/>
      <c r="G267" s="29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9"/>
      <c r="T267" s="29"/>
      <c r="U267" s="29"/>
      <c r="V267" s="29"/>
      <c r="W267" s="29"/>
      <c r="X267" s="29"/>
      <c r="Y267" s="29"/>
      <c r="Z267" s="29"/>
      <c r="AA267" s="29"/>
    </row>
    <row r="268" spans="1:27">
      <c r="A268" s="23"/>
      <c r="B268" s="31"/>
      <c r="C268" s="29"/>
      <c r="D268" s="29"/>
      <c r="E268" s="29"/>
      <c r="F268" s="29"/>
      <c r="G268" s="29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9"/>
      <c r="T268" s="29"/>
      <c r="U268" s="29"/>
      <c r="V268" s="29"/>
      <c r="W268" s="29"/>
      <c r="X268" s="29"/>
      <c r="Y268" s="29"/>
      <c r="Z268" s="29"/>
      <c r="AA268" s="29"/>
    </row>
    <row r="269" spans="1:27">
      <c r="A269" s="23"/>
      <c r="B269" s="31"/>
      <c r="C269" s="29"/>
      <c r="D269" s="29"/>
      <c r="E269" s="29"/>
      <c r="F269" s="29"/>
      <c r="G269" s="29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9"/>
      <c r="T269" s="29"/>
      <c r="U269" s="29"/>
      <c r="V269" s="29"/>
      <c r="W269" s="29"/>
      <c r="X269" s="29"/>
      <c r="Y269" s="29"/>
      <c r="Z269" s="29"/>
      <c r="AA269" s="29"/>
    </row>
    <row r="270" spans="1:27">
      <c r="A270" s="23"/>
      <c r="B270" s="31"/>
      <c r="C270" s="29"/>
      <c r="D270" s="29"/>
      <c r="E270" s="29"/>
      <c r="F270" s="29"/>
      <c r="G270" s="29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9"/>
      <c r="T270" s="29"/>
      <c r="U270" s="29"/>
      <c r="V270" s="29"/>
      <c r="W270" s="29"/>
      <c r="X270" s="29"/>
      <c r="Y270" s="29"/>
      <c r="Z270" s="29"/>
      <c r="AA270" s="29"/>
    </row>
    <row r="271" spans="1:27">
      <c r="A271" s="23"/>
      <c r="B271" s="31"/>
      <c r="C271" s="29"/>
      <c r="D271" s="29"/>
      <c r="E271" s="29"/>
      <c r="F271" s="29"/>
      <c r="G271" s="29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9"/>
      <c r="T271" s="29"/>
      <c r="U271" s="29"/>
      <c r="V271" s="29"/>
      <c r="W271" s="29"/>
      <c r="X271" s="29"/>
      <c r="Y271" s="29"/>
      <c r="Z271" s="29"/>
      <c r="AA271" s="29"/>
    </row>
    <row r="272" spans="1:27">
      <c r="A272" s="23"/>
      <c r="B272" s="31"/>
      <c r="C272" s="29"/>
      <c r="D272" s="29"/>
      <c r="E272" s="29"/>
      <c r="F272" s="29"/>
      <c r="G272" s="29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9"/>
      <c r="T272" s="29"/>
      <c r="U272" s="29"/>
      <c r="V272" s="29"/>
      <c r="W272" s="29"/>
      <c r="X272" s="29"/>
      <c r="Y272" s="29"/>
      <c r="Z272" s="29"/>
      <c r="AA272" s="29"/>
    </row>
    <row r="273" spans="1:27">
      <c r="A273" s="23"/>
      <c r="B273" s="31"/>
      <c r="C273" s="29"/>
      <c r="D273" s="29"/>
      <c r="E273" s="29"/>
      <c r="F273" s="29"/>
      <c r="G273" s="29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9"/>
      <c r="T273" s="29"/>
      <c r="U273" s="29"/>
      <c r="V273" s="29"/>
      <c r="W273" s="29"/>
      <c r="X273" s="29"/>
      <c r="Y273" s="29"/>
      <c r="Z273" s="29"/>
      <c r="AA273" s="29"/>
    </row>
    <row r="274" spans="1:27">
      <c r="A274" s="23"/>
      <c r="B274" s="31"/>
      <c r="C274" s="29"/>
      <c r="D274" s="29"/>
      <c r="E274" s="29"/>
      <c r="F274" s="29"/>
      <c r="G274" s="29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9"/>
      <c r="T274" s="29"/>
      <c r="U274" s="29"/>
      <c r="V274" s="29"/>
      <c r="W274" s="29"/>
      <c r="X274" s="29"/>
      <c r="Y274" s="29"/>
      <c r="Z274" s="29"/>
      <c r="AA274" s="29"/>
    </row>
    <row r="275" spans="1:27">
      <c r="A275" s="23"/>
      <c r="B275" s="31"/>
      <c r="C275" s="29"/>
      <c r="D275" s="29"/>
      <c r="E275" s="29"/>
      <c r="F275" s="29"/>
      <c r="G275" s="29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9"/>
      <c r="T275" s="29"/>
      <c r="U275" s="29"/>
      <c r="V275" s="29"/>
      <c r="W275" s="29"/>
      <c r="X275" s="29"/>
      <c r="Y275" s="29"/>
      <c r="Z275" s="29"/>
      <c r="AA275" s="29"/>
    </row>
    <row r="276" spans="1:27">
      <c r="A276" s="23"/>
      <c r="B276" s="31"/>
      <c r="C276" s="29"/>
      <c r="D276" s="29"/>
      <c r="E276" s="29"/>
      <c r="F276" s="29"/>
      <c r="G276" s="29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9"/>
      <c r="T276" s="29"/>
      <c r="U276" s="29"/>
      <c r="V276" s="29"/>
      <c r="W276" s="29"/>
      <c r="X276" s="29"/>
      <c r="Y276" s="29"/>
      <c r="Z276" s="29"/>
      <c r="AA276" s="29"/>
    </row>
    <row r="277" spans="1:27">
      <c r="A277" s="23"/>
      <c r="B277" s="31"/>
      <c r="C277" s="29"/>
      <c r="D277" s="29"/>
      <c r="E277" s="29"/>
      <c r="F277" s="29"/>
      <c r="G277" s="29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9"/>
      <c r="T277" s="29"/>
      <c r="U277" s="29"/>
      <c r="V277" s="29"/>
      <c r="W277" s="29"/>
      <c r="X277" s="29"/>
      <c r="Y277" s="29"/>
      <c r="Z277" s="29"/>
      <c r="AA277" s="29"/>
    </row>
    <row r="278" spans="1:27">
      <c r="A278" s="23"/>
      <c r="B278" s="31"/>
      <c r="C278" s="29"/>
      <c r="D278" s="29"/>
      <c r="E278" s="29"/>
      <c r="F278" s="29"/>
      <c r="G278" s="29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9"/>
      <c r="T278" s="29"/>
      <c r="U278" s="29"/>
      <c r="V278" s="29"/>
      <c r="W278" s="29"/>
      <c r="X278" s="29"/>
      <c r="Y278" s="29"/>
      <c r="Z278" s="29"/>
      <c r="AA278" s="29"/>
    </row>
    <row r="279" spans="1:27">
      <c r="A279" s="23"/>
      <c r="B279" s="31"/>
      <c r="C279" s="29"/>
      <c r="D279" s="29"/>
      <c r="E279" s="29"/>
      <c r="F279" s="29"/>
      <c r="G279" s="29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9"/>
      <c r="T279" s="29"/>
      <c r="U279" s="29"/>
      <c r="V279" s="29"/>
      <c r="W279" s="29"/>
      <c r="X279" s="29"/>
      <c r="Y279" s="29"/>
      <c r="Z279" s="29"/>
      <c r="AA279" s="29"/>
    </row>
    <row r="280" spans="1:27">
      <c r="A280" s="23"/>
      <c r="B280" s="31"/>
      <c r="C280" s="29"/>
      <c r="D280" s="29"/>
      <c r="E280" s="29"/>
      <c r="F280" s="29"/>
      <c r="G280" s="29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9"/>
      <c r="T280" s="29"/>
      <c r="U280" s="29"/>
      <c r="V280" s="29"/>
      <c r="W280" s="29"/>
      <c r="X280" s="29"/>
      <c r="Y280" s="29"/>
      <c r="Z280" s="29"/>
      <c r="AA280" s="29"/>
    </row>
    <row r="281" spans="1:27">
      <c r="A281" s="23"/>
      <c r="B281" s="31"/>
      <c r="C281" s="29"/>
      <c r="D281" s="29"/>
      <c r="E281" s="29"/>
      <c r="F281" s="29"/>
      <c r="G281" s="29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9"/>
      <c r="T281" s="29"/>
      <c r="U281" s="29"/>
      <c r="V281" s="29"/>
      <c r="W281" s="29"/>
      <c r="X281" s="29"/>
      <c r="Y281" s="29"/>
      <c r="Z281" s="29"/>
      <c r="AA281" s="29"/>
    </row>
    <row r="282" spans="1:27">
      <c r="A282" s="23"/>
      <c r="B282" s="31"/>
      <c r="C282" s="29"/>
      <c r="D282" s="29"/>
      <c r="E282" s="29"/>
      <c r="F282" s="29"/>
      <c r="G282" s="29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9"/>
      <c r="T282" s="29"/>
      <c r="U282" s="29"/>
      <c r="V282" s="29"/>
      <c r="W282" s="29"/>
      <c r="X282" s="29"/>
      <c r="Y282" s="29"/>
      <c r="Z282" s="29"/>
      <c r="AA282" s="29"/>
    </row>
    <row r="283" spans="1:27">
      <c r="A283" s="23"/>
      <c r="B283" s="31"/>
      <c r="C283" s="29"/>
      <c r="D283" s="29"/>
      <c r="E283" s="29"/>
      <c r="F283" s="29"/>
      <c r="G283" s="29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9"/>
      <c r="T283" s="29"/>
      <c r="U283" s="29"/>
      <c r="V283" s="29"/>
      <c r="W283" s="29"/>
      <c r="X283" s="29"/>
      <c r="Y283" s="29"/>
      <c r="Z283" s="29"/>
      <c r="AA283" s="29"/>
    </row>
    <row r="284" spans="1:27">
      <c r="A284" s="23"/>
      <c r="B284" s="31"/>
      <c r="C284" s="29"/>
      <c r="D284" s="29"/>
      <c r="E284" s="29"/>
      <c r="F284" s="29"/>
      <c r="G284" s="29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9"/>
      <c r="T284" s="29"/>
      <c r="U284" s="29"/>
      <c r="V284" s="29"/>
      <c r="W284" s="29"/>
      <c r="X284" s="29"/>
      <c r="Y284" s="29"/>
      <c r="Z284" s="29"/>
      <c r="AA284" s="29"/>
    </row>
    <row r="285" spans="1:27">
      <c r="A285" s="23"/>
      <c r="B285" s="31"/>
      <c r="C285" s="29"/>
      <c r="D285" s="29"/>
      <c r="E285" s="29"/>
      <c r="F285" s="29"/>
      <c r="G285" s="29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9"/>
      <c r="T285" s="29"/>
      <c r="U285" s="29"/>
      <c r="V285" s="29"/>
      <c r="W285" s="29"/>
      <c r="X285" s="29"/>
      <c r="Y285" s="29"/>
      <c r="Z285" s="29"/>
      <c r="AA285" s="29"/>
    </row>
    <row r="286" spans="1:27">
      <c r="A286" s="23"/>
      <c r="B286" s="31"/>
      <c r="C286" s="29"/>
      <c r="D286" s="29"/>
      <c r="E286" s="29"/>
      <c r="F286" s="29"/>
      <c r="G286" s="29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9"/>
      <c r="T286" s="29"/>
      <c r="U286" s="29"/>
      <c r="V286" s="29"/>
      <c r="W286" s="29"/>
      <c r="X286" s="29"/>
      <c r="Y286" s="29"/>
      <c r="Z286" s="29"/>
      <c r="AA286" s="29"/>
    </row>
    <row r="287" spans="1:27">
      <c r="A287" s="23"/>
      <c r="B287" s="31"/>
      <c r="C287" s="29"/>
      <c r="D287" s="29"/>
      <c r="E287" s="29"/>
      <c r="F287" s="29"/>
      <c r="G287" s="29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9"/>
      <c r="T287" s="29"/>
      <c r="U287" s="29"/>
      <c r="V287" s="29"/>
      <c r="W287" s="29"/>
      <c r="X287" s="29"/>
      <c r="Y287" s="29"/>
      <c r="Z287" s="29"/>
      <c r="AA287" s="29"/>
    </row>
    <row r="288" spans="1:27">
      <c r="A288" s="23"/>
      <c r="B288" s="31"/>
      <c r="C288" s="29"/>
      <c r="D288" s="29"/>
      <c r="E288" s="29"/>
      <c r="F288" s="29"/>
      <c r="G288" s="29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9"/>
      <c r="T288" s="29"/>
      <c r="U288" s="29"/>
      <c r="V288" s="29"/>
      <c r="W288" s="29"/>
      <c r="X288" s="29"/>
      <c r="Y288" s="29"/>
      <c r="Z288" s="29"/>
      <c r="AA288" s="29"/>
    </row>
    <row r="289" spans="1:27">
      <c r="A289" s="23"/>
      <c r="B289" s="31"/>
      <c r="C289" s="29"/>
      <c r="D289" s="29"/>
      <c r="E289" s="29"/>
      <c r="F289" s="29"/>
      <c r="G289" s="29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9"/>
      <c r="T289" s="29"/>
      <c r="U289" s="29"/>
      <c r="V289" s="29"/>
      <c r="W289" s="29"/>
      <c r="X289" s="29"/>
      <c r="Y289" s="29"/>
      <c r="Z289" s="29"/>
      <c r="AA289" s="29"/>
    </row>
    <row r="290" spans="1:27">
      <c r="A290" s="23"/>
      <c r="B290" s="31"/>
      <c r="C290" s="29"/>
      <c r="D290" s="29"/>
      <c r="E290" s="29"/>
      <c r="F290" s="29"/>
      <c r="G290" s="29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9"/>
      <c r="T290" s="29"/>
      <c r="U290" s="29"/>
      <c r="V290" s="29"/>
      <c r="W290" s="29"/>
      <c r="X290" s="29"/>
      <c r="Y290" s="29"/>
      <c r="Z290" s="29"/>
      <c r="AA290" s="29"/>
    </row>
    <row r="291" spans="1:27">
      <c r="A291" s="23"/>
      <c r="B291" s="31"/>
      <c r="C291" s="29"/>
      <c r="D291" s="29"/>
      <c r="E291" s="29"/>
      <c r="F291" s="29"/>
      <c r="G291" s="29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9"/>
      <c r="T291" s="29"/>
      <c r="U291" s="29"/>
      <c r="V291" s="29"/>
      <c r="W291" s="29"/>
      <c r="X291" s="29"/>
      <c r="Y291" s="29"/>
      <c r="Z291" s="29"/>
      <c r="AA291" s="29"/>
    </row>
    <row r="292" spans="1:27">
      <c r="A292" s="23"/>
      <c r="B292" s="31"/>
      <c r="C292" s="29"/>
      <c r="D292" s="29"/>
      <c r="E292" s="29"/>
      <c r="F292" s="29"/>
      <c r="G292" s="29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9"/>
      <c r="T292" s="29"/>
      <c r="U292" s="29"/>
      <c r="V292" s="29"/>
      <c r="W292" s="29"/>
      <c r="X292" s="29"/>
      <c r="Y292" s="29"/>
      <c r="Z292" s="29"/>
      <c r="AA292" s="29"/>
    </row>
    <row r="293" spans="1:27">
      <c r="A293" s="23"/>
      <c r="B293" s="31"/>
      <c r="C293" s="29"/>
      <c r="D293" s="29"/>
      <c r="E293" s="29"/>
      <c r="F293" s="29"/>
      <c r="G293" s="29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9"/>
      <c r="T293" s="29"/>
      <c r="U293" s="29"/>
      <c r="V293" s="29"/>
      <c r="W293" s="29"/>
      <c r="X293" s="29"/>
      <c r="Y293" s="29"/>
      <c r="Z293" s="29"/>
      <c r="AA293" s="29"/>
    </row>
    <row r="294" spans="1:27">
      <c r="A294" s="23"/>
      <c r="B294" s="31"/>
      <c r="C294" s="29"/>
      <c r="D294" s="29"/>
      <c r="E294" s="29"/>
      <c r="F294" s="29"/>
      <c r="G294" s="29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9"/>
      <c r="T294" s="29"/>
      <c r="U294" s="29"/>
      <c r="V294" s="29"/>
      <c r="W294" s="29"/>
      <c r="X294" s="29"/>
      <c r="Y294" s="29"/>
      <c r="Z294" s="29"/>
      <c r="AA294" s="29"/>
    </row>
    <row r="295" spans="1:27">
      <c r="A295" s="23"/>
      <c r="B295" s="31"/>
      <c r="C295" s="29"/>
      <c r="D295" s="29"/>
      <c r="E295" s="29"/>
      <c r="F295" s="29"/>
      <c r="G295" s="29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9"/>
      <c r="T295" s="29"/>
      <c r="U295" s="29"/>
      <c r="V295" s="29"/>
      <c r="W295" s="29"/>
      <c r="X295" s="29"/>
      <c r="Y295" s="29"/>
      <c r="Z295" s="29"/>
      <c r="AA295" s="29"/>
    </row>
    <row r="296" spans="1:27">
      <c r="A296" s="23"/>
      <c r="B296" s="31"/>
      <c r="C296" s="29"/>
      <c r="D296" s="29"/>
      <c r="E296" s="29"/>
      <c r="F296" s="29"/>
      <c r="G296" s="29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>
      <c r="A297" s="23"/>
      <c r="B297" s="31"/>
      <c r="C297" s="29"/>
      <c r="D297" s="29"/>
      <c r="E297" s="29"/>
      <c r="F297" s="29"/>
      <c r="G297" s="29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>
      <c r="A298" s="23"/>
      <c r="B298" s="31"/>
      <c r="C298" s="29"/>
      <c r="D298" s="29"/>
      <c r="E298" s="29"/>
      <c r="F298" s="29"/>
      <c r="G298" s="29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9"/>
      <c r="T298" s="29"/>
      <c r="U298" s="29"/>
      <c r="V298" s="29"/>
      <c r="W298" s="29"/>
      <c r="X298" s="29"/>
      <c r="Y298" s="29"/>
      <c r="Z298" s="29"/>
      <c r="AA298" s="29"/>
    </row>
    <row r="299" spans="1:27">
      <c r="A299" s="23"/>
      <c r="B299" s="31"/>
      <c r="C299" s="29"/>
      <c r="D299" s="29"/>
      <c r="E299" s="29"/>
      <c r="F299" s="29"/>
      <c r="G299" s="29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9"/>
      <c r="T299" s="29"/>
      <c r="U299" s="29"/>
      <c r="V299" s="29"/>
      <c r="W299" s="29"/>
      <c r="X299" s="29"/>
      <c r="Y299" s="29"/>
      <c r="Z299" s="29"/>
      <c r="AA299" s="29"/>
    </row>
    <row r="300" spans="1:27">
      <c r="A300" s="23"/>
      <c r="B300" s="31"/>
      <c r="C300" s="29"/>
      <c r="D300" s="29"/>
      <c r="E300" s="29"/>
      <c r="F300" s="29"/>
      <c r="G300" s="29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9"/>
      <c r="T300" s="29"/>
      <c r="U300" s="29"/>
      <c r="V300" s="29"/>
      <c r="W300" s="29"/>
      <c r="X300" s="29"/>
      <c r="Y300" s="29"/>
      <c r="Z300" s="29"/>
      <c r="AA300" s="29"/>
    </row>
    <row r="301" spans="1:27">
      <c r="A301" s="23"/>
      <c r="B301" s="31"/>
      <c r="C301" s="29"/>
      <c r="D301" s="29"/>
      <c r="E301" s="29"/>
      <c r="F301" s="29"/>
      <c r="G301" s="29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9"/>
      <c r="T301" s="29"/>
      <c r="U301" s="29"/>
      <c r="V301" s="29"/>
      <c r="W301" s="29"/>
      <c r="X301" s="29"/>
      <c r="Y301" s="29"/>
      <c r="Z301" s="29"/>
      <c r="AA301" s="29"/>
    </row>
    <row r="302" spans="1:27">
      <c r="A302" s="23"/>
      <c r="B302" s="31"/>
      <c r="C302" s="29"/>
      <c r="D302" s="29"/>
      <c r="E302" s="29"/>
      <c r="F302" s="29"/>
      <c r="G302" s="29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9"/>
      <c r="T302" s="29"/>
      <c r="U302" s="29"/>
      <c r="V302" s="29"/>
      <c r="W302" s="29"/>
      <c r="X302" s="29"/>
      <c r="Y302" s="29"/>
      <c r="Z302" s="29"/>
      <c r="AA302" s="29"/>
    </row>
    <row r="303" spans="1:27">
      <c r="A303" s="23"/>
      <c r="B303" s="31"/>
      <c r="C303" s="29"/>
      <c r="D303" s="29"/>
      <c r="E303" s="29"/>
      <c r="F303" s="29"/>
      <c r="G303" s="29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9"/>
      <c r="T303" s="29"/>
      <c r="U303" s="29"/>
      <c r="V303" s="29"/>
      <c r="W303" s="29"/>
      <c r="X303" s="29"/>
      <c r="Y303" s="29"/>
      <c r="Z303" s="29"/>
      <c r="AA303" s="29"/>
    </row>
    <row r="304" spans="1:27">
      <c r="A304" s="23"/>
      <c r="B304" s="31"/>
      <c r="C304" s="29"/>
      <c r="D304" s="29"/>
      <c r="E304" s="29"/>
      <c r="F304" s="29"/>
      <c r="G304" s="29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9"/>
      <c r="T304" s="29"/>
      <c r="U304" s="29"/>
      <c r="V304" s="29"/>
      <c r="W304" s="29"/>
      <c r="X304" s="29"/>
      <c r="Y304" s="29"/>
      <c r="Z304" s="29"/>
      <c r="AA304" s="29"/>
    </row>
    <row r="305" spans="1:27">
      <c r="A305" s="23"/>
      <c r="B305" s="31"/>
      <c r="C305" s="29"/>
      <c r="D305" s="29"/>
      <c r="E305" s="29"/>
      <c r="F305" s="29"/>
      <c r="G305" s="29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9"/>
      <c r="T305" s="29"/>
      <c r="U305" s="29"/>
      <c r="V305" s="29"/>
      <c r="W305" s="29"/>
      <c r="X305" s="29"/>
      <c r="Y305" s="29"/>
      <c r="Z305" s="29"/>
      <c r="AA305" s="29"/>
    </row>
    <row r="306" spans="1:27">
      <c r="A306" s="23"/>
      <c r="B306" s="31"/>
      <c r="C306" s="29"/>
      <c r="D306" s="29"/>
      <c r="E306" s="29"/>
      <c r="F306" s="29"/>
      <c r="G306" s="29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9"/>
      <c r="T306" s="29"/>
      <c r="U306" s="29"/>
      <c r="V306" s="29"/>
      <c r="W306" s="29"/>
      <c r="X306" s="29"/>
      <c r="Y306" s="29"/>
      <c r="Z306" s="29"/>
      <c r="AA306" s="29"/>
    </row>
    <row r="307" spans="1:27">
      <c r="A307" s="23"/>
      <c r="B307" s="31"/>
      <c r="C307" s="29"/>
      <c r="D307" s="29"/>
      <c r="E307" s="29"/>
      <c r="F307" s="29"/>
      <c r="G307" s="29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9"/>
      <c r="T307" s="29"/>
      <c r="U307" s="29"/>
      <c r="V307" s="29"/>
      <c r="W307" s="29"/>
      <c r="X307" s="29"/>
      <c r="Y307" s="29"/>
      <c r="Z307" s="29"/>
      <c r="AA307" s="29"/>
    </row>
    <row r="308" spans="1:27">
      <c r="A308" s="23"/>
      <c r="B308" s="31"/>
      <c r="C308" s="29"/>
      <c r="D308" s="29"/>
      <c r="E308" s="29"/>
      <c r="F308" s="29"/>
      <c r="G308" s="29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9"/>
      <c r="T308" s="29"/>
      <c r="U308" s="29"/>
      <c r="V308" s="29"/>
      <c r="W308" s="29"/>
      <c r="X308" s="29"/>
      <c r="Y308" s="29"/>
      <c r="Z308" s="29"/>
      <c r="AA308" s="29"/>
    </row>
    <row r="309" spans="1:27">
      <c r="A309" s="23"/>
      <c r="B309" s="31"/>
      <c r="C309" s="29"/>
      <c r="D309" s="29"/>
      <c r="E309" s="29"/>
      <c r="F309" s="29"/>
      <c r="G309" s="29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9"/>
      <c r="T309" s="29"/>
      <c r="U309" s="29"/>
      <c r="V309" s="29"/>
      <c r="W309" s="29"/>
      <c r="X309" s="29"/>
      <c r="Y309" s="29"/>
      <c r="Z309" s="29"/>
      <c r="AA309" s="29"/>
    </row>
    <row r="310" spans="1:27">
      <c r="A310" s="23"/>
      <c r="B310" s="31"/>
      <c r="C310" s="29"/>
      <c r="D310" s="29"/>
      <c r="E310" s="29"/>
      <c r="F310" s="29"/>
      <c r="G310" s="29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9"/>
      <c r="T310" s="29"/>
      <c r="U310" s="29"/>
      <c r="V310" s="29"/>
      <c r="W310" s="29"/>
      <c r="X310" s="29"/>
      <c r="Y310" s="29"/>
      <c r="Z310" s="29"/>
      <c r="AA310" s="29"/>
    </row>
    <row r="311" spans="1:27">
      <c r="A311" s="23"/>
      <c r="B311" s="31"/>
      <c r="C311" s="29"/>
      <c r="D311" s="29"/>
      <c r="E311" s="29"/>
      <c r="F311" s="29"/>
      <c r="G311" s="29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9"/>
      <c r="T311" s="29"/>
      <c r="U311" s="29"/>
      <c r="V311" s="29"/>
      <c r="W311" s="29"/>
      <c r="X311" s="29"/>
      <c r="Y311" s="29"/>
      <c r="Z311" s="29"/>
      <c r="AA311" s="29"/>
    </row>
    <row r="312" spans="1:27">
      <c r="A312" s="23"/>
      <c r="B312" s="31"/>
      <c r="C312" s="29"/>
      <c r="D312" s="29"/>
      <c r="E312" s="29"/>
      <c r="F312" s="29"/>
      <c r="G312" s="29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9"/>
      <c r="T312" s="29"/>
      <c r="U312" s="29"/>
      <c r="V312" s="29"/>
      <c r="W312" s="29"/>
      <c r="X312" s="29"/>
      <c r="Y312" s="29"/>
      <c r="Z312" s="29"/>
      <c r="AA312" s="29"/>
    </row>
    <row r="313" spans="1:27">
      <c r="A313" s="23"/>
      <c r="B313" s="31"/>
      <c r="C313" s="29"/>
      <c r="D313" s="29"/>
      <c r="E313" s="29"/>
      <c r="F313" s="29"/>
      <c r="G313" s="29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9"/>
      <c r="T313" s="29"/>
      <c r="U313" s="29"/>
      <c r="V313" s="29"/>
      <c r="W313" s="29"/>
      <c r="X313" s="29"/>
      <c r="Y313" s="29"/>
      <c r="Z313" s="29"/>
      <c r="AA313" s="29"/>
    </row>
    <row r="314" spans="1:27">
      <c r="A314" s="23"/>
      <c r="B314" s="31"/>
      <c r="C314" s="29"/>
      <c r="D314" s="29"/>
      <c r="E314" s="29"/>
      <c r="F314" s="29"/>
      <c r="G314" s="29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9"/>
      <c r="T314" s="29"/>
      <c r="U314" s="29"/>
      <c r="V314" s="29"/>
      <c r="W314" s="29"/>
      <c r="X314" s="29"/>
      <c r="Y314" s="29"/>
      <c r="Z314" s="29"/>
      <c r="AA314" s="29"/>
    </row>
    <row r="315" spans="1:27">
      <c r="A315" s="23"/>
      <c r="B315" s="31"/>
      <c r="C315" s="29"/>
      <c r="D315" s="29"/>
      <c r="E315" s="29"/>
      <c r="F315" s="29"/>
      <c r="G315" s="29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9"/>
      <c r="T315" s="29"/>
      <c r="U315" s="29"/>
      <c r="V315" s="29"/>
      <c r="W315" s="29"/>
      <c r="X315" s="29"/>
      <c r="Y315" s="29"/>
      <c r="Z315" s="29"/>
      <c r="AA315" s="29"/>
    </row>
    <row r="316" spans="1:27">
      <c r="A316" s="23"/>
      <c r="B316" s="31"/>
      <c r="C316" s="29"/>
      <c r="D316" s="29"/>
      <c r="E316" s="29"/>
      <c r="F316" s="29"/>
      <c r="G316" s="29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9"/>
      <c r="T316" s="29"/>
      <c r="U316" s="29"/>
      <c r="V316" s="29"/>
      <c r="W316" s="29"/>
      <c r="X316" s="29"/>
      <c r="Y316" s="29"/>
      <c r="Z316" s="29"/>
      <c r="AA316" s="29"/>
    </row>
    <row r="317" spans="1:27">
      <c r="A317" s="23"/>
      <c r="B317" s="31"/>
      <c r="C317" s="29"/>
      <c r="D317" s="29"/>
      <c r="E317" s="29"/>
      <c r="F317" s="29"/>
      <c r="G317" s="29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9"/>
      <c r="T317" s="29"/>
      <c r="U317" s="29"/>
      <c r="V317" s="29"/>
      <c r="W317" s="29"/>
      <c r="X317" s="29"/>
      <c r="Y317" s="29"/>
      <c r="Z317" s="29"/>
      <c r="AA317" s="29"/>
    </row>
    <row r="318" spans="1:27">
      <c r="A318" s="23"/>
      <c r="B318" s="31"/>
      <c r="C318" s="29"/>
      <c r="D318" s="29"/>
      <c r="E318" s="29"/>
      <c r="F318" s="29"/>
      <c r="G318" s="29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9"/>
      <c r="T318" s="29"/>
      <c r="U318" s="29"/>
      <c r="V318" s="29"/>
      <c r="W318" s="29"/>
      <c r="X318" s="29"/>
      <c r="Y318" s="29"/>
      <c r="Z318" s="29"/>
      <c r="AA318" s="29"/>
    </row>
    <row r="319" spans="1:27">
      <c r="A319" s="23"/>
      <c r="B319" s="31"/>
      <c r="C319" s="29"/>
      <c r="D319" s="29"/>
      <c r="E319" s="29"/>
      <c r="F319" s="29"/>
      <c r="G319" s="29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9"/>
      <c r="T319" s="29"/>
      <c r="U319" s="29"/>
      <c r="V319" s="29"/>
      <c r="W319" s="29"/>
      <c r="X319" s="29"/>
      <c r="Y319" s="29"/>
      <c r="Z319" s="29"/>
      <c r="AA319" s="29"/>
    </row>
    <row r="320" spans="1:27">
      <c r="A320" s="23"/>
      <c r="B320" s="31"/>
      <c r="C320" s="29"/>
      <c r="D320" s="29"/>
      <c r="E320" s="29"/>
      <c r="F320" s="29"/>
      <c r="G320" s="29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9"/>
      <c r="T320" s="29"/>
      <c r="U320" s="29"/>
      <c r="V320" s="29"/>
      <c r="W320" s="29"/>
      <c r="X320" s="29"/>
      <c r="Y320" s="29"/>
      <c r="Z320" s="29"/>
      <c r="AA320" s="29"/>
    </row>
    <row r="321" spans="1:27">
      <c r="A321" s="23"/>
      <c r="B321" s="31"/>
      <c r="C321" s="29"/>
      <c r="D321" s="29"/>
      <c r="E321" s="29"/>
      <c r="F321" s="29"/>
      <c r="G321" s="29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9"/>
      <c r="T321" s="29"/>
      <c r="U321" s="29"/>
      <c r="V321" s="29"/>
      <c r="W321" s="29"/>
      <c r="X321" s="29"/>
      <c r="Y321" s="29"/>
      <c r="Z321" s="29"/>
      <c r="AA321" s="29"/>
    </row>
    <row r="322" spans="1:27">
      <c r="A322" s="23"/>
      <c r="B322" s="31"/>
      <c r="C322" s="29"/>
      <c r="D322" s="29"/>
      <c r="E322" s="29"/>
      <c r="F322" s="29"/>
      <c r="G322" s="29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9"/>
      <c r="T322" s="29"/>
      <c r="U322" s="29"/>
      <c r="V322" s="29"/>
      <c r="W322" s="29"/>
      <c r="X322" s="29"/>
      <c r="Y322" s="29"/>
      <c r="Z322" s="29"/>
      <c r="AA322" s="29"/>
    </row>
    <row r="323" spans="1:27">
      <c r="A323" s="23"/>
      <c r="B323" s="31"/>
      <c r="C323" s="29"/>
      <c r="D323" s="29"/>
      <c r="E323" s="29"/>
      <c r="F323" s="29"/>
      <c r="G323" s="29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9"/>
      <c r="T323" s="29"/>
      <c r="U323" s="29"/>
      <c r="V323" s="29"/>
      <c r="W323" s="29"/>
      <c r="X323" s="29"/>
      <c r="Y323" s="29"/>
      <c r="Z323" s="29"/>
      <c r="AA323" s="29"/>
    </row>
    <row r="324" spans="1:27">
      <c r="A324" s="23"/>
      <c r="B324" s="31"/>
      <c r="C324" s="29"/>
      <c r="D324" s="29"/>
      <c r="E324" s="29"/>
      <c r="F324" s="29"/>
      <c r="G324" s="29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9"/>
      <c r="T324" s="29"/>
      <c r="U324" s="29"/>
      <c r="V324" s="29"/>
      <c r="W324" s="29"/>
      <c r="X324" s="29"/>
      <c r="Y324" s="29"/>
      <c r="Z324" s="29"/>
      <c r="AA324" s="29"/>
    </row>
    <row r="325" spans="1:27">
      <c r="A325" s="23"/>
      <c r="B325" s="31"/>
      <c r="C325" s="29"/>
      <c r="D325" s="29"/>
      <c r="E325" s="29"/>
      <c r="F325" s="29"/>
      <c r="G325" s="29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9"/>
      <c r="T325" s="29"/>
      <c r="U325" s="29"/>
      <c r="V325" s="29"/>
      <c r="W325" s="29"/>
      <c r="X325" s="29"/>
      <c r="Y325" s="29"/>
      <c r="Z325" s="29"/>
      <c r="AA325" s="29"/>
    </row>
    <row r="326" spans="1:27">
      <c r="A326" s="23"/>
      <c r="B326" s="31"/>
      <c r="C326" s="29"/>
      <c r="D326" s="29"/>
      <c r="E326" s="29"/>
      <c r="F326" s="29"/>
      <c r="G326" s="29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9"/>
      <c r="T326" s="29"/>
      <c r="U326" s="29"/>
      <c r="V326" s="29"/>
      <c r="W326" s="29"/>
      <c r="X326" s="29"/>
      <c r="Y326" s="29"/>
      <c r="Z326" s="29"/>
      <c r="AA326" s="29"/>
    </row>
    <row r="327" spans="1:27">
      <c r="A327" s="23"/>
      <c r="B327" s="31"/>
      <c r="C327" s="29"/>
      <c r="D327" s="29"/>
      <c r="E327" s="29"/>
      <c r="F327" s="29"/>
      <c r="G327" s="29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9"/>
      <c r="T327" s="29"/>
      <c r="U327" s="29"/>
      <c r="V327" s="29"/>
      <c r="W327" s="29"/>
      <c r="X327" s="29"/>
      <c r="Y327" s="29"/>
      <c r="Z327" s="29"/>
      <c r="AA327" s="29"/>
    </row>
    <row r="328" spans="1:27">
      <c r="A328" s="23"/>
      <c r="B328" s="31"/>
      <c r="C328" s="29"/>
      <c r="D328" s="29"/>
      <c r="E328" s="29"/>
      <c r="F328" s="29"/>
      <c r="G328" s="29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9"/>
      <c r="T328" s="29"/>
      <c r="U328" s="29"/>
      <c r="V328" s="29"/>
      <c r="W328" s="29"/>
      <c r="X328" s="29"/>
      <c r="Y328" s="29"/>
      <c r="Z328" s="29"/>
      <c r="AA328" s="29"/>
    </row>
    <row r="329" spans="1:27">
      <c r="A329" s="23"/>
      <c r="B329" s="31"/>
      <c r="C329" s="29"/>
      <c r="D329" s="29"/>
      <c r="E329" s="29"/>
      <c r="F329" s="29"/>
      <c r="G329" s="29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>
      <c r="A330" s="23"/>
      <c r="B330" s="31"/>
      <c r="C330" s="29"/>
      <c r="D330" s="29"/>
      <c r="E330" s="29"/>
      <c r="F330" s="29"/>
      <c r="G330" s="29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>
      <c r="A331" s="23"/>
      <c r="B331" s="31"/>
      <c r="C331" s="29"/>
      <c r="D331" s="29"/>
      <c r="E331" s="29"/>
      <c r="F331" s="29"/>
      <c r="G331" s="29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9"/>
      <c r="T331" s="29"/>
      <c r="U331" s="29"/>
      <c r="V331" s="29"/>
      <c r="W331" s="29"/>
      <c r="X331" s="29"/>
      <c r="Y331" s="29"/>
      <c r="Z331" s="29"/>
      <c r="AA331" s="29"/>
    </row>
    <row r="332" spans="1:27">
      <c r="A332" s="23"/>
      <c r="B332" s="31"/>
      <c r="C332" s="29"/>
      <c r="D332" s="29"/>
      <c r="E332" s="29"/>
      <c r="F332" s="29"/>
      <c r="G332" s="29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9"/>
      <c r="T332" s="29"/>
      <c r="U332" s="29"/>
      <c r="V332" s="29"/>
      <c r="W332" s="29"/>
      <c r="X332" s="29"/>
      <c r="Y332" s="29"/>
      <c r="Z332" s="29"/>
      <c r="AA332" s="29"/>
    </row>
    <row r="333" spans="1:27">
      <c r="A333" s="23"/>
      <c r="B333" s="31"/>
      <c r="C333" s="29"/>
      <c r="D333" s="29"/>
      <c r="E333" s="29"/>
      <c r="F333" s="29"/>
      <c r="G333" s="29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9"/>
      <c r="T333" s="29"/>
      <c r="U333" s="29"/>
      <c r="V333" s="29"/>
      <c r="W333" s="29"/>
      <c r="X333" s="29"/>
      <c r="Y333" s="29"/>
      <c r="Z333" s="29"/>
      <c r="AA333" s="29"/>
    </row>
    <row r="334" spans="1:27">
      <c r="A334" s="23"/>
      <c r="B334" s="31"/>
      <c r="C334" s="29"/>
      <c r="D334" s="29"/>
      <c r="E334" s="29"/>
      <c r="F334" s="29"/>
      <c r="G334" s="29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9"/>
      <c r="T334" s="29"/>
      <c r="U334" s="29"/>
      <c r="V334" s="29"/>
      <c r="W334" s="29"/>
      <c r="X334" s="29"/>
      <c r="Y334" s="29"/>
      <c r="Z334" s="29"/>
      <c r="AA334" s="29"/>
    </row>
    <row r="335" spans="1:27">
      <c r="A335" s="23"/>
      <c r="B335" s="31"/>
      <c r="C335" s="29"/>
      <c r="D335" s="29"/>
      <c r="E335" s="29"/>
      <c r="F335" s="29"/>
      <c r="G335" s="29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9"/>
      <c r="T335" s="29"/>
      <c r="U335" s="29"/>
      <c r="V335" s="29"/>
      <c r="W335" s="29"/>
      <c r="X335" s="29"/>
      <c r="Y335" s="29"/>
      <c r="Z335" s="29"/>
      <c r="AA335" s="29"/>
    </row>
    <row r="336" spans="1:27">
      <c r="A336" s="23"/>
      <c r="B336" s="31"/>
      <c r="C336" s="29"/>
      <c r="D336" s="29"/>
      <c r="E336" s="29"/>
      <c r="F336" s="29"/>
      <c r="G336" s="29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9"/>
      <c r="T336" s="29"/>
      <c r="U336" s="29"/>
      <c r="V336" s="29"/>
      <c r="W336" s="29"/>
      <c r="X336" s="29"/>
      <c r="Y336" s="29"/>
      <c r="Z336" s="29"/>
      <c r="AA336" s="29"/>
    </row>
    <row r="337" spans="1:27">
      <c r="A337" s="23"/>
      <c r="B337" s="31"/>
      <c r="C337" s="29"/>
      <c r="D337" s="29"/>
      <c r="E337" s="29"/>
      <c r="F337" s="29"/>
      <c r="G337" s="29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9"/>
      <c r="T337" s="29"/>
      <c r="U337" s="29"/>
      <c r="V337" s="29"/>
      <c r="W337" s="29"/>
      <c r="X337" s="29"/>
      <c r="Y337" s="29"/>
      <c r="Z337" s="29"/>
      <c r="AA337" s="29"/>
    </row>
    <row r="338" spans="1:27">
      <c r="A338" s="23"/>
      <c r="B338" s="31"/>
      <c r="C338" s="29"/>
      <c r="D338" s="29"/>
      <c r="E338" s="29"/>
      <c r="F338" s="29"/>
      <c r="G338" s="29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9"/>
      <c r="T338" s="29"/>
      <c r="U338" s="29"/>
      <c r="V338" s="29"/>
      <c r="W338" s="29"/>
      <c r="X338" s="29"/>
      <c r="Y338" s="29"/>
      <c r="Z338" s="29"/>
      <c r="AA338" s="29"/>
    </row>
    <row r="339" spans="1:27">
      <c r="A339" s="23"/>
      <c r="B339" s="31"/>
      <c r="C339" s="29"/>
      <c r="D339" s="29"/>
      <c r="E339" s="29"/>
      <c r="F339" s="29"/>
      <c r="G339" s="29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9"/>
      <c r="T339" s="29"/>
      <c r="U339" s="29"/>
      <c r="V339" s="29"/>
      <c r="W339" s="29"/>
      <c r="X339" s="29"/>
      <c r="Y339" s="29"/>
      <c r="Z339" s="29"/>
      <c r="AA339" s="29"/>
    </row>
    <row r="340" spans="1:27">
      <c r="A340" s="23"/>
      <c r="B340" s="31"/>
      <c r="C340" s="29"/>
      <c r="D340" s="29"/>
      <c r="E340" s="29"/>
      <c r="F340" s="29"/>
      <c r="G340" s="29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9"/>
      <c r="T340" s="29"/>
      <c r="U340" s="29"/>
      <c r="V340" s="29"/>
      <c r="W340" s="29"/>
      <c r="X340" s="29"/>
      <c r="Y340" s="29"/>
      <c r="Z340" s="29"/>
      <c r="AA340" s="29"/>
    </row>
    <row r="341" spans="1:27">
      <c r="A341" s="23"/>
      <c r="B341" s="31"/>
      <c r="C341" s="29"/>
      <c r="D341" s="29"/>
      <c r="E341" s="29"/>
      <c r="F341" s="29"/>
      <c r="G341" s="29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9"/>
      <c r="T341" s="29"/>
      <c r="U341" s="29"/>
      <c r="V341" s="29"/>
      <c r="W341" s="29"/>
      <c r="X341" s="29"/>
      <c r="Y341" s="29"/>
      <c r="Z341" s="29"/>
      <c r="AA341" s="29"/>
    </row>
    <row r="342" spans="1:27">
      <c r="A342" s="23"/>
      <c r="B342" s="31"/>
      <c r="C342" s="29"/>
      <c r="D342" s="29"/>
      <c r="E342" s="29"/>
      <c r="F342" s="29"/>
      <c r="G342" s="29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9"/>
      <c r="T342" s="29"/>
      <c r="U342" s="29"/>
      <c r="V342" s="29"/>
      <c r="W342" s="29"/>
      <c r="X342" s="29"/>
      <c r="Y342" s="29"/>
      <c r="Z342" s="29"/>
      <c r="AA342" s="29"/>
    </row>
    <row r="343" spans="1:27">
      <c r="A343" s="23"/>
      <c r="B343" s="31"/>
      <c r="C343" s="29"/>
      <c r="D343" s="29"/>
      <c r="E343" s="29"/>
      <c r="F343" s="29"/>
      <c r="G343" s="29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9"/>
      <c r="T343" s="29"/>
      <c r="U343" s="29"/>
      <c r="V343" s="29"/>
      <c r="W343" s="29"/>
      <c r="X343" s="29"/>
      <c r="Y343" s="29"/>
      <c r="Z343" s="29"/>
      <c r="AA343" s="29"/>
    </row>
    <row r="344" spans="1:27">
      <c r="A344" s="23"/>
      <c r="B344" s="31"/>
      <c r="C344" s="29"/>
      <c r="D344" s="29"/>
      <c r="E344" s="29"/>
      <c r="F344" s="29"/>
      <c r="G344" s="29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9"/>
      <c r="T344" s="29"/>
      <c r="U344" s="29"/>
      <c r="V344" s="29"/>
      <c r="W344" s="29"/>
      <c r="X344" s="29"/>
      <c r="Y344" s="29"/>
      <c r="Z344" s="29"/>
      <c r="AA344" s="29"/>
    </row>
    <row r="345" spans="1:27">
      <c r="A345" s="23"/>
      <c r="B345" s="31"/>
      <c r="C345" s="29"/>
      <c r="D345" s="29"/>
      <c r="E345" s="29"/>
      <c r="F345" s="29"/>
      <c r="G345" s="29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9"/>
      <c r="T345" s="29"/>
      <c r="U345" s="29"/>
      <c r="V345" s="29"/>
      <c r="W345" s="29"/>
      <c r="X345" s="29"/>
      <c r="Y345" s="29"/>
      <c r="Z345" s="29"/>
      <c r="AA345" s="29"/>
    </row>
    <row r="346" spans="1:27">
      <c r="A346" s="23"/>
      <c r="B346" s="31"/>
      <c r="C346" s="29"/>
      <c r="D346" s="29"/>
      <c r="E346" s="29"/>
      <c r="F346" s="29"/>
      <c r="G346" s="29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9"/>
      <c r="T346" s="29"/>
      <c r="U346" s="29"/>
      <c r="V346" s="29"/>
      <c r="W346" s="29"/>
      <c r="X346" s="29"/>
      <c r="Y346" s="29"/>
      <c r="Z346" s="29"/>
      <c r="AA346" s="29"/>
    </row>
    <row r="347" spans="1:27">
      <c r="A347" s="23"/>
      <c r="B347" s="31"/>
      <c r="C347" s="29"/>
      <c r="D347" s="29"/>
      <c r="E347" s="29"/>
      <c r="F347" s="29"/>
      <c r="G347" s="29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9"/>
      <c r="T347" s="29"/>
      <c r="U347" s="29"/>
      <c r="V347" s="29"/>
      <c r="W347" s="29"/>
      <c r="X347" s="29"/>
      <c r="Y347" s="29"/>
      <c r="Z347" s="29"/>
      <c r="AA347" s="29"/>
    </row>
    <row r="348" spans="1:27">
      <c r="A348" s="23"/>
      <c r="B348" s="31"/>
      <c r="C348" s="29"/>
      <c r="D348" s="29"/>
      <c r="E348" s="29"/>
      <c r="F348" s="29"/>
      <c r="G348" s="29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9"/>
      <c r="T348" s="29"/>
      <c r="U348" s="29"/>
      <c r="V348" s="29"/>
      <c r="W348" s="29"/>
      <c r="X348" s="29"/>
      <c r="Y348" s="29"/>
      <c r="Z348" s="29"/>
      <c r="AA348" s="29"/>
    </row>
    <row r="349" spans="1:27">
      <c r="A349" s="23"/>
      <c r="B349" s="31"/>
      <c r="C349" s="29"/>
      <c r="D349" s="29"/>
      <c r="E349" s="29"/>
      <c r="F349" s="29"/>
      <c r="G349" s="29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9"/>
      <c r="T349" s="29"/>
      <c r="U349" s="29"/>
      <c r="V349" s="29"/>
      <c r="W349" s="29"/>
      <c r="X349" s="29"/>
      <c r="Y349" s="29"/>
      <c r="Z349" s="29"/>
      <c r="AA349" s="29"/>
    </row>
    <row r="350" spans="1:27">
      <c r="A350" s="23"/>
      <c r="B350" s="31"/>
      <c r="C350" s="29"/>
      <c r="D350" s="29"/>
      <c r="E350" s="29"/>
      <c r="F350" s="29"/>
      <c r="G350" s="29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9"/>
      <c r="T350" s="29"/>
      <c r="U350" s="29"/>
      <c r="V350" s="29"/>
      <c r="W350" s="29"/>
      <c r="X350" s="29"/>
      <c r="Y350" s="29"/>
      <c r="Z350" s="29"/>
      <c r="AA350" s="29"/>
    </row>
    <row r="351" spans="1:27">
      <c r="A351" s="23"/>
      <c r="B351" s="31"/>
      <c r="C351" s="29"/>
      <c r="D351" s="29"/>
      <c r="E351" s="29"/>
      <c r="F351" s="29"/>
      <c r="G351" s="29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9"/>
      <c r="T351" s="29"/>
      <c r="U351" s="29"/>
      <c r="V351" s="29"/>
      <c r="W351" s="29"/>
      <c r="X351" s="29"/>
      <c r="Y351" s="29"/>
      <c r="Z351" s="29"/>
      <c r="AA351" s="29"/>
    </row>
    <row r="352" spans="1:27">
      <c r="A352" s="23"/>
      <c r="B352" s="31"/>
      <c r="C352" s="29"/>
      <c r="D352" s="29"/>
      <c r="E352" s="29"/>
      <c r="F352" s="29"/>
      <c r="G352" s="29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9"/>
      <c r="T352" s="29"/>
      <c r="U352" s="29"/>
      <c r="V352" s="29"/>
      <c r="W352" s="29"/>
      <c r="X352" s="29"/>
      <c r="Y352" s="29"/>
      <c r="Z352" s="29"/>
      <c r="AA352" s="29"/>
    </row>
    <row r="353" spans="1:27">
      <c r="A353" s="23"/>
      <c r="B353" s="31"/>
      <c r="C353" s="29"/>
      <c r="D353" s="29"/>
      <c r="E353" s="29"/>
      <c r="F353" s="29"/>
      <c r="G353" s="29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9"/>
      <c r="T353" s="29"/>
      <c r="U353" s="29"/>
      <c r="V353" s="29"/>
      <c r="W353" s="29"/>
      <c r="X353" s="29"/>
      <c r="Y353" s="29"/>
      <c r="Z353" s="29"/>
      <c r="AA353" s="29"/>
    </row>
    <row r="354" spans="1:27">
      <c r="A354" s="23"/>
      <c r="B354" s="31"/>
      <c r="C354" s="29"/>
      <c r="D354" s="29"/>
      <c r="E354" s="29"/>
      <c r="F354" s="29"/>
      <c r="G354" s="29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9"/>
      <c r="T354" s="29"/>
      <c r="U354" s="29"/>
      <c r="V354" s="29"/>
      <c r="W354" s="29"/>
      <c r="X354" s="29"/>
      <c r="Y354" s="29"/>
      <c r="Z354" s="29"/>
      <c r="AA354" s="29"/>
    </row>
    <row r="355" spans="1:27">
      <c r="A355" s="23"/>
      <c r="B355" s="31"/>
      <c r="C355" s="29"/>
      <c r="D355" s="29"/>
      <c r="E355" s="29"/>
      <c r="F355" s="29"/>
      <c r="G355" s="29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9"/>
      <c r="T355" s="29"/>
      <c r="U355" s="29"/>
      <c r="V355" s="29"/>
      <c r="W355" s="29"/>
      <c r="X355" s="29"/>
      <c r="Y355" s="29"/>
      <c r="Z355" s="29"/>
      <c r="AA355" s="29"/>
    </row>
    <row r="356" spans="1:27">
      <c r="A356" s="23"/>
      <c r="B356" s="31"/>
      <c r="C356" s="29"/>
      <c r="D356" s="29"/>
      <c r="E356" s="29"/>
      <c r="F356" s="29"/>
      <c r="G356" s="29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9"/>
      <c r="T356" s="29"/>
      <c r="U356" s="29"/>
      <c r="V356" s="29"/>
      <c r="W356" s="29"/>
      <c r="X356" s="29"/>
      <c r="Y356" s="29"/>
      <c r="Z356" s="29"/>
      <c r="AA356" s="29"/>
    </row>
    <row r="357" spans="1:27">
      <c r="A357" s="23"/>
      <c r="B357" s="31"/>
      <c r="C357" s="29"/>
      <c r="D357" s="29"/>
      <c r="E357" s="29"/>
      <c r="F357" s="29"/>
      <c r="G357" s="29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9"/>
      <c r="T357" s="29"/>
      <c r="U357" s="29"/>
      <c r="V357" s="29"/>
      <c r="W357" s="29"/>
      <c r="X357" s="29"/>
      <c r="Y357" s="29"/>
      <c r="Z357" s="29"/>
      <c r="AA357" s="29"/>
    </row>
    <row r="358" spans="1:27">
      <c r="A358" s="23"/>
      <c r="B358" s="31"/>
      <c r="C358" s="29"/>
      <c r="D358" s="29"/>
      <c r="E358" s="29"/>
      <c r="F358" s="29"/>
      <c r="G358" s="29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9"/>
      <c r="T358" s="29"/>
      <c r="U358" s="29"/>
      <c r="V358" s="29"/>
      <c r="W358" s="29"/>
      <c r="X358" s="29"/>
      <c r="Y358" s="29"/>
      <c r="Z358" s="29"/>
      <c r="AA358" s="29"/>
    </row>
    <row r="359" spans="1:27">
      <c r="A359" s="23"/>
      <c r="B359" s="31"/>
      <c r="C359" s="29"/>
      <c r="D359" s="29"/>
      <c r="E359" s="29"/>
      <c r="F359" s="29"/>
      <c r="G359" s="29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9"/>
      <c r="T359" s="29"/>
      <c r="U359" s="29"/>
      <c r="V359" s="29"/>
      <c r="W359" s="29"/>
      <c r="X359" s="29"/>
      <c r="Y359" s="29"/>
      <c r="Z359" s="29"/>
      <c r="AA359" s="29"/>
    </row>
    <row r="360" spans="1:27">
      <c r="A360" s="23"/>
      <c r="B360" s="31"/>
      <c r="C360" s="29"/>
      <c r="D360" s="29"/>
      <c r="E360" s="29"/>
      <c r="F360" s="29"/>
      <c r="G360" s="29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9"/>
      <c r="T360" s="29"/>
      <c r="U360" s="29"/>
      <c r="V360" s="29"/>
      <c r="W360" s="29"/>
      <c r="X360" s="29"/>
      <c r="Y360" s="29"/>
      <c r="Z360" s="29"/>
      <c r="AA360" s="29"/>
    </row>
    <row r="361" spans="1:27">
      <c r="A361" s="23"/>
      <c r="B361" s="31"/>
      <c r="C361" s="29"/>
      <c r="D361" s="29"/>
      <c r="E361" s="29"/>
      <c r="F361" s="29"/>
      <c r="G361" s="29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>
      <c r="A362" s="23"/>
      <c r="B362" s="31"/>
      <c r="C362" s="29"/>
      <c r="D362" s="29"/>
      <c r="E362" s="29"/>
      <c r="F362" s="29"/>
      <c r="G362" s="29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>
      <c r="A363" s="23"/>
      <c r="B363" s="31"/>
      <c r="C363" s="29"/>
      <c r="D363" s="29"/>
      <c r="E363" s="29"/>
      <c r="F363" s="29"/>
      <c r="G363" s="29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9"/>
      <c r="T363" s="29"/>
      <c r="U363" s="29"/>
      <c r="V363" s="29"/>
      <c r="W363" s="29"/>
      <c r="X363" s="29"/>
      <c r="Y363" s="29"/>
      <c r="Z363" s="29"/>
      <c r="AA363" s="29"/>
    </row>
    <row r="364" spans="1:27">
      <c r="A364" s="23"/>
      <c r="B364" s="31"/>
      <c r="C364" s="29"/>
      <c r="D364" s="29"/>
      <c r="E364" s="29"/>
      <c r="F364" s="29"/>
      <c r="G364" s="29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9"/>
      <c r="T364" s="29"/>
      <c r="U364" s="29"/>
      <c r="V364" s="29"/>
      <c r="W364" s="29"/>
      <c r="X364" s="29"/>
      <c r="Y364" s="29"/>
      <c r="Z364" s="29"/>
      <c r="AA364" s="29"/>
    </row>
    <row r="365" spans="1:27">
      <c r="A365" s="23"/>
      <c r="B365" s="31"/>
      <c r="C365" s="29"/>
      <c r="D365" s="29"/>
      <c r="E365" s="29"/>
      <c r="F365" s="29"/>
      <c r="G365" s="29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9"/>
      <c r="T365" s="29"/>
      <c r="U365" s="29"/>
      <c r="V365" s="29"/>
      <c r="W365" s="29"/>
      <c r="X365" s="29"/>
      <c r="Y365" s="29"/>
      <c r="Z365" s="29"/>
      <c r="AA365" s="29"/>
    </row>
    <row r="366" spans="1:27">
      <c r="A366" s="23"/>
      <c r="B366" s="31"/>
      <c r="C366" s="29"/>
      <c r="D366" s="29"/>
      <c r="E366" s="29"/>
      <c r="F366" s="29"/>
      <c r="G366" s="29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9"/>
      <c r="T366" s="29"/>
      <c r="U366" s="29"/>
      <c r="V366" s="29"/>
      <c r="W366" s="29"/>
      <c r="X366" s="29"/>
      <c r="Y366" s="29"/>
      <c r="Z366" s="29"/>
      <c r="AA366" s="29"/>
    </row>
    <row r="367" spans="1:27">
      <c r="A367" s="23"/>
      <c r="B367" s="31"/>
      <c r="C367" s="29"/>
      <c r="D367" s="29"/>
      <c r="E367" s="29"/>
      <c r="F367" s="29"/>
      <c r="G367" s="29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9"/>
      <c r="T367" s="29"/>
      <c r="U367" s="29"/>
      <c r="V367" s="29"/>
      <c r="W367" s="29"/>
      <c r="X367" s="29"/>
      <c r="Y367" s="29"/>
      <c r="Z367" s="29"/>
      <c r="AA367" s="29"/>
    </row>
    <row r="368" spans="1:27">
      <c r="A368" s="23"/>
      <c r="B368" s="31"/>
      <c r="C368" s="29"/>
      <c r="D368" s="29"/>
      <c r="E368" s="29"/>
      <c r="F368" s="29"/>
      <c r="G368" s="29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9"/>
      <c r="T368" s="29"/>
      <c r="U368" s="29"/>
      <c r="V368" s="29"/>
      <c r="W368" s="29"/>
      <c r="X368" s="29"/>
      <c r="Y368" s="29"/>
      <c r="Z368" s="29"/>
      <c r="AA368" s="29"/>
    </row>
    <row r="369" spans="1:27">
      <c r="A369" s="23"/>
      <c r="B369" s="31"/>
      <c r="C369" s="29"/>
      <c r="D369" s="29"/>
      <c r="E369" s="29"/>
      <c r="F369" s="29"/>
      <c r="G369" s="29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9"/>
      <c r="T369" s="29"/>
      <c r="U369" s="29"/>
      <c r="V369" s="29"/>
      <c r="W369" s="29"/>
      <c r="X369" s="29"/>
      <c r="Y369" s="29"/>
      <c r="Z369" s="29"/>
      <c r="AA369" s="29"/>
    </row>
    <row r="370" spans="1:27">
      <c r="A370" s="23"/>
      <c r="B370" s="31"/>
      <c r="C370" s="29"/>
      <c r="D370" s="29"/>
      <c r="E370" s="29"/>
      <c r="F370" s="29"/>
      <c r="G370" s="29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9"/>
      <c r="T370" s="29"/>
      <c r="U370" s="29"/>
      <c r="V370" s="29"/>
      <c r="W370" s="29"/>
      <c r="X370" s="29"/>
      <c r="Y370" s="29"/>
      <c r="Z370" s="29"/>
      <c r="AA370" s="29"/>
    </row>
    <row r="371" spans="1:27">
      <c r="A371" s="23"/>
      <c r="B371" s="31"/>
      <c r="C371" s="29"/>
      <c r="D371" s="29"/>
      <c r="E371" s="29"/>
      <c r="F371" s="29"/>
      <c r="G371" s="29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9"/>
      <c r="T371" s="29"/>
      <c r="U371" s="29"/>
      <c r="V371" s="29"/>
      <c r="W371" s="29"/>
      <c r="X371" s="29"/>
      <c r="Y371" s="29"/>
      <c r="Z371" s="29"/>
      <c r="AA371" s="29"/>
    </row>
    <row r="372" spans="1:27">
      <c r="A372" s="23"/>
      <c r="B372" s="31"/>
      <c r="C372" s="29"/>
      <c r="D372" s="29"/>
      <c r="E372" s="29"/>
      <c r="F372" s="29"/>
      <c r="G372" s="29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9"/>
      <c r="T372" s="29"/>
      <c r="U372" s="29"/>
      <c r="V372" s="29"/>
      <c r="W372" s="29"/>
      <c r="X372" s="29"/>
      <c r="Y372" s="29"/>
      <c r="Z372" s="29"/>
      <c r="AA372" s="29"/>
    </row>
    <row r="373" spans="1:27">
      <c r="A373" s="23"/>
      <c r="B373" s="31"/>
      <c r="C373" s="29"/>
      <c r="D373" s="29"/>
      <c r="E373" s="29"/>
      <c r="F373" s="29"/>
      <c r="G373" s="29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9"/>
      <c r="T373" s="29"/>
      <c r="U373" s="29"/>
      <c r="V373" s="29"/>
      <c r="W373" s="29"/>
      <c r="X373" s="29"/>
      <c r="Y373" s="29"/>
      <c r="Z373" s="29"/>
      <c r="AA373" s="29"/>
    </row>
    <row r="374" spans="1:27">
      <c r="A374" s="23"/>
      <c r="B374" s="31"/>
      <c r="C374" s="29"/>
      <c r="D374" s="29"/>
      <c r="E374" s="29"/>
      <c r="F374" s="29"/>
      <c r="G374" s="29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9"/>
      <c r="T374" s="29"/>
      <c r="U374" s="29"/>
      <c r="V374" s="29"/>
      <c r="W374" s="29"/>
      <c r="X374" s="29"/>
      <c r="Y374" s="29"/>
      <c r="Z374" s="29"/>
      <c r="AA374" s="29"/>
    </row>
    <row r="375" spans="1:27">
      <c r="A375" s="23"/>
      <c r="B375" s="31"/>
      <c r="C375" s="29"/>
      <c r="D375" s="29"/>
      <c r="E375" s="29"/>
      <c r="F375" s="29"/>
      <c r="G375" s="29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9"/>
      <c r="T375" s="29"/>
      <c r="U375" s="29"/>
      <c r="V375" s="29"/>
      <c r="W375" s="29"/>
      <c r="X375" s="29"/>
      <c r="Y375" s="29"/>
      <c r="Z375" s="29"/>
      <c r="AA375" s="29"/>
    </row>
    <row r="376" spans="1:27">
      <c r="A376" s="23"/>
      <c r="B376" s="31"/>
      <c r="C376" s="29"/>
      <c r="D376" s="29"/>
      <c r="E376" s="29"/>
      <c r="F376" s="29"/>
      <c r="G376" s="29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9"/>
      <c r="T376" s="29"/>
      <c r="U376" s="29"/>
      <c r="V376" s="29"/>
      <c r="W376" s="29"/>
      <c r="X376" s="29"/>
      <c r="Y376" s="29"/>
      <c r="Z376" s="29"/>
      <c r="AA376" s="29"/>
    </row>
    <row r="377" spans="1:27">
      <c r="A377" s="23"/>
      <c r="B377" s="31"/>
      <c r="C377" s="29"/>
      <c r="D377" s="29"/>
      <c r="E377" s="29"/>
      <c r="F377" s="29"/>
      <c r="G377" s="29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9"/>
      <c r="T377" s="29"/>
      <c r="U377" s="29"/>
      <c r="V377" s="29"/>
      <c r="W377" s="29"/>
      <c r="X377" s="29"/>
      <c r="Y377" s="29"/>
      <c r="Z377" s="29"/>
      <c r="AA377" s="29"/>
    </row>
    <row r="378" spans="1:27">
      <c r="A378" s="23"/>
      <c r="B378" s="31"/>
      <c r="C378" s="29"/>
      <c r="D378" s="29"/>
      <c r="E378" s="29"/>
      <c r="F378" s="29"/>
      <c r="G378" s="29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9"/>
      <c r="T378" s="29"/>
      <c r="U378" s="29"/>
      <c r="V378" s="29"/>
      <c r="W378" s="29"/>
      <c r="X378" s="29"/>
      <c r="Y378" s="29"/>
      <c r="Z378" s="29"/>
      <c r="AA378" s="29"/>
    </row>
    <row r="379" spans="1:27">
      <c r="A379" s="23"/>
      <c r="B379" s="31"/>
      <c r="C379" s="29"/>
      <c r="D379" s="29"/>
      <c r="E379" s="29"/>
      <c r="F379" s="29"/>
      <c r="G379" s="29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9"/>
      <c r="T379" s="29"/>
      <c r="U379" s="29"/>
      <c r="V379" s="29"/>
      <c r="W379" s="29"/>
      <c r="X379" s="29"/>
      <c r="Y379" s="29"/>
      <c r="Z379" s="29"/>
      <c r="AA379" s="29"/>
    </row>
    <row r="380" spans="1:27">
      <c r="A380" s="23"/>
      <c r="B380" s="31"/>
      <c r="C380" s="29"/>
      <c r="D380" s="29"/>
      <c r="E380" s="29"/>
      <c r="F380" s="29"/>
      <c r="G380" s="29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9"/>
      <c r="T380" s="29"/>
      <c r="U380" s="29"/>
      <c r="V380" s="29"/>
      <c r="W380" s="29"/>
      <c r="X380" s="29"/>
      <c r="Y380" s="29"/>
      <c r="Z380" s="29"/>
      <c r="AA380" s="29"/>
    </row>
    <row r="381" spans="1:27">
      <c r="A381" s="23"/>
      <c r="B381" s="31"/>
      <c r="C381" s="29"/>
      <c r="D381" s="29"/>
      <c r="E381" s="29"/>
      <c r="F381" s="29"/>
      <c r="G381" s="29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9"/>
      <c r="T381" s="29"/>
      <c r="U381" s="29"/>
      <c r="V381" s="29"/>
      <c r="W381" s="29"/>
      <c r="X381" s="29"/>
      <c r="Y381" s="29"/>
      <c r="Z381" s="29"/>
      <c r="AA381" s="29"/>
    </row>
    <row r="382" spans="1:27">
      <c r="A382" s="23"/>
      <c r="B382" s="31"/>
      <c r="C382" s="29"/>
      <c r="D382" s="29"/>
      <c r="E382" s="29"/>
      <c r="F382" s="29"/>
      <c r="G382" s="29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9"/>
      <c r="T382" s="29"/>
      <c r="U382" s="29"/>
      <c r="V382" s="29"/>
      <c r="W382" s="29"/>
      <c r="X382" s="29"/>
      <c r="Y382" s="29"/>
      <c r="Z382" s="29"/>
      <c r="AA382" s="29"/>
    </row>
    <row r="383" spans="1:27">
      <c r="A383" s="23"/>
      <c r="B383" s="31"/>
      <c r="C383" s="29"/>
      <c r="D383" s="29"/>
      <c r="E383" s="29"/>
      <c r="F383" s="29"/>
      <c r="G383" s="29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9"/>
      <c r="T383" s="29"/>
      <c r="U383" s="29"/>
      <c r="V383" s="29"/>
      <c r="W383" s="29"/>
      <c r="X383" s="29"/>
      <c r="Y383" s="29"/>
      <c r="Z383" s="29"/>
      <c r="AA383" s="29"/>
    </row>
    <row r="384" spans="1:27">
      <c r="A384" s="23"/>
      <c r="B384" s="31"/>
      <c r="C384" s="29"/>
      <c r="D384" s="29"/>
      <c r="E384" s="29"/>
      <c r="F384" s="29"/>
      <c r="G384" s="29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9"/>
      <c r="T384" s="29"/>
      <c r="U384" s="29"/>
      <c r="V384" s="29"/>
      <c r="W384" s="29"/>
      <c r="X384" s="29"/>
      <c r="Y384" s="29"/>
      <c r="Z384" s="29"/>
      <c r="AA384" s="29"/>
    </row>
    <row r="385" spans="1:27">
      <c r="A385" s="23"/>
      <c r="B385" s="31"/>
      <c r="C385" s="29"/>
      <c r="D385" s="29"/>
      <c r="E385" s="29"/>
      <c r="F385" s="29"/>
      <c r="G385" s="29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9"/>
      <c r="T385" s="29"/>
      <c r="U385" s="29"/>
      <c r="V385" s="29"/>
      <c r="W385" s="29"/>
      <c r="X385" s="29"/>
      <c r="Y385" s="29"/>
      <c r="Z385" s="29"/>
      <c r="AA385" s="29"/>
    </row>
    <row r="386" spans="1:27">
      <c r="A386" s="23"/>
      <c r="B386" s="31"/>
      <c r="C386" s="29"/>
      <c r="D386" s="29"/>
      <c r="E386" s="29"/>
      <c r="F386" s="29"/>
      <c r="G386" s="29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9"/>
      <c r="T386" s="29"/>
      <c r="U386" s="29"/>
      <c r="V386" s="29"/>
      <c r="W386" s="29"/>
      <c r="X386" s="29"/>
      <c r="Y386" s="29"/>
      <c r="Z386" s="29"/>
      <c r="AA386" s="29"/>
    </row>
    <row r="387" spans="1:27">
      <c r="A387" s="23"/>
      <c r="B387" s="31"/>
      <c r="C387" s="29"/>
      <c r="D387" s="29"/>
      <c r="E387" s="29"/>
      <c r="F387" s="29"/>
      <c r="G387" s="29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9"/>
      <c r="T387" s="29"/>
      <c r="U387" s="29"/>
      <c r="V387" s="29"/>
      <c r="W387" s="29"/>
      <c r="X387" s="29"/>
      <c r="Y387" s="29"/>
      <c r="Z387" s="29"/>
      <c r="AA387" s="29"/>
    </row>
    <row r="388" spans="1:27">
      <c r="A388" s="23"/>
      <c r="B388" s="31"/>
      <c r="C388" s="29"/>
      <c r="D388" s="29"/>
      <c r="E388" s="29"/>
      <c r="F388" s="29"/>
      <c r="G388" s="29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9"/>
      <c r="T388" s="29"/>
      <c r="U388" s="29"/>
      <c r="V388" s="29"/>
      <c r="W388" s="29"/>
      <c r="X388" s="29"/>
      <c r="Y388" s="29"/>
      <c r="Z388" s="29"/>
      <c r="AA388" s="29"/>
    </row>
    <row r="389" spans="1:27">
      <c r="A389" s="23"/>
      <c r="B389" s="31"/>
      <c r="C389" s="29"/>
      <c r="D389" s="29"/>
      <c r="E389" s="29"/>
      <c r="F389" s="29"/>
      <c r="G389" s="29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9"/>
      <c r="T389" s="29"/>
      <c r="U389" s="29"/>
      <c r="V389" s="29"/>
      <c r="W389" s="29"/>
      <c r="X389" s="29"/>
      <c r="Y389" s="29"/>
      <c r="Z389" s="29"/>
      <c r="AA389" s="29"/>
    </row>
    <row r="390" spans="1:27">
      <c r="A390" s="23"/>
      <c r="B390" s="31"/>
      <c r="C390" s="29"/>
      <c r="D390" s="29"/>
      <c r="E390" s="29"/>
      <c r="F390" s="29"/>
      <c r="G390" s="29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9"/>
      <c r="T390" s="29"/>
      <c r="U390" s="29"/>
      <c r="V390" s="29"/>
      <c r="W390" s="29"/>
      <c r="X390" s="29"/>
      <c r="Y390" s="29"/>
      <c r="Z390" s="29"/>
      <c r="AA390" s="29"/>
    </row>
    <row r="391" spans="1:27">
      <c r="A391" s="23"/>
      <c r="B391" s="31"/>
      <c r="C391" s="29"/>
      <c r="D391" s="29"/>
      <c r="E391" s="29"/>
      <c r="F391" s="29"/>
      <c r="G391" s="29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9"/>
      <c r="T391" s="29"/>
      <c r="U391" s="29"/>
      <c r="V391" s="29"/>
      <c r="W391" s="29"/>
      <c r="X391" s="29"/>
      <c r="Y391" s="29"/>
      <c r="Z391" s="29"/>
      <c r="AA391" s="29"/>
    </row>
    <row r="392" spans="1:27">
      <c r="A392" s="23"/>
      <c r="B392" s="31"/>
      <c r="C392" s="29"/>
      <c r="D392" s="29"/>
      <c r="E392" s="29"/>
      <c r="F392" s="29"/>
      <c r="G392" s="29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9"/>
      <c r="T392" s="29"/>
      <c r="U392" s="29"/>
      <c r="V392" s="29"/>
      <c r="W392" s="29"/>
      <c r="X392" s="29"/>
      <c r="Y392" s="29"/>
      <c r="Z392" s="29"/>
      <c r="AA392" s="29"/>
    </row>
    <row r="393" spans="1:27">
      <c r="A393" s="23"/>
      <c r="B393" s="31"/>
      <c r="C393" s="29"/>
      <c r="D393" s="29"/>
      <c r="E393" s="29"/>
      <c r="F393" s="29"/>
      <c r="G393" s="29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9"/>
      <c r="T393" s="29"/>
      <c r="U393" s="29"/>
      <c r="V393" s="29"/>
      <c r="W393" s="29"/>
      <c r="X393" s="29"/>
      <c r="Y393" s="29"/>
      <c r="Z393" s="29"/>
      <c r="AA393" s="29"/>
    </row>
    <row r="394" spans="1:27">
      <c r="A394" s="23"/>
      <c r="B394" s="31"/>
      <c r="C394" s="29"/>
      <c r="D394" s="29"/>
      <c r="E394" s="29"/>
      <c r="F394" s="29"/>
      <c r="G394" s="29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9"/>
      <c r="T394" s="29"/>
      <c r="U394" s="29"/>
      <c r="V394" s="29"/>
      <c r="W394" s="29"/>
      <c r="X394" s="29"/>
      <c r="Y394" s="29"/>
      <c r="Z394" s="29"/>
      <c r="AA394" s="29"/>
    </row>
    <row r="395" spans="1:27">
      <c r="A395" s="23"/>
      <c r="B395" s="31"/>
      <c r="C395" s="29"/>
      <c r="D395" s="29"/>
      <c r="E395" s="29"/>
      <c r="F395" s="29"/>
      <c r="G395" s="29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9"/>
      <c r="T395" s="29"/>
      <c r="U395" s="29"/>
      <c r="V395" s="29"/>
      <c r="W395" s="29"/>
      <c r="X395" s="29"/>
      <c r="Y395" s="29"/>
      <c r="Z395" s="29"/>
      <c r="AA395" s="29"/>
    </row>
    <row r="396" spans="1:27">
      <c r="A396" s="23"/>
      <c r="B396" s="31"/>
      <c r="C396" s="29"/>
      <c r="D396" s="29"/>
      <c r="E396" s="29"/>
      <c r="F396" s="29"/>
      <c r="G396" s="29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9"/>
      <c r="T396" s="29"/>
      <c r="U396" s="29"/>
      <c r="V396" s="29"/>
      <c r="W396" s="29"/>
      <c r="X396" s="29"/>
      <c r="Y396" s="29"/>
      <c r="Z396" s="29"/>
      <c r="AA396" s="29"/>
    </row>
    <row r="397" spans="1:27">
      <c r="A397" s="23"/>
      <c r="B397" s="31"/>
      <c r="C397" s="29"/>
      <c r="D397" s="29"/>
      <c r="E397" s="29"/>
      <c r="F397" s="29"/>
      <c r="G397" s="29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9"/>
      <c r="T397" s="29"/>
      <c r="U397" s="29"/>
      <c r="V397" s="29"/>
      <c r="W397" s="29"/>
      <c r="X397" s="29"/>
      <c r="Y397" s="29"/>
      <c r="Z397" s="29"/>
      <c r="AA397" s="29"/>
    </row>
    <row r="398" spans="1:27">
      <c r="A398" s="23"/>
      <c r="B398" s="31"/>
      <c r="C398" s="29"/>
      <c r="D398" s="29"/>
      <c r="E398" s="29"/>
      <c r="F398" s="29"/>
      <c r="G398" s="29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9"/>
      <c r="T398" s="29"/>
      <c r="U398" s="29"/>
      <c r="V398" s="29"/>
      <c r="W398" s="29"/>
      <c r="X398" s="29"/>
      <c r="Y398" s="29"/>
      <c r="Z398" s="29"/>
      <c r="AA398" s="29"/>
    </row>
    <row r="399" spans="1:27">
      <c r="A399" s="23"/>
      <c r="B399" s="31"/>
      <c r="C399" s="29"/>
      <c r="D399" s="29"/>
      <c r="E399" s="29"/>
      <c r="F399" s="29"/>
      <c r="G399" s="29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9"/>
      <c r="T399" s="29"/>
      <c r="U399" s="29"/>
      <c r="V399" s="29"/>
      <c r="W399" s="29"/>
      <c r="X399" s="29"/>
      <c r="Y399" s="29"/>
      <c r="Z399" s="29"/>
      <c r="AA399" s="29"/>
    </row>
    <row r="400" spans="1:27">
      <c r="A400" s="23"/>
      <c r="B400" s="31"/>
      <c r="C400" s="29"/>
      <c r="D400" s="29"/>
      <c r="E400" s="29"/>
      <c r="F400" s="29"/>
      <c r="G400" s="29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9"/>
      <c r="T400" s="29"/>
      <c r="U400" s="29"/>
      <c r="V400" s="29"/>
      <c r="W400" s="29"/>
      <c r="X400" s="29"/>
      <c r="Y400" s="29"/>
      <c r="Z400" s="29"/>
      <c r="AA400" s="29"/>
    </row>
    <row r="401" spans="1:27">
      <c r="A401" s="23"/>
      <c r="B401" s="31"/>
      <c r="C401" s="29"/>
      <c r="D401" s="29"/>
      <c r="E401" s="29"/>
      <c r="F401" s="29"/>
      <c r="G401" s="29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9"/>
      <c r="T401" s="29"/>
      <c r="U401" s="29"/>
      <c r="V401" s="29"/>
      <c r="W401" s="29"/>
      <c r="X401" s="29"/>
      <c r="Y401" s="29"/>
      <c r="Z401" s="29"/>
      <c r="AA401" s="29"/>
    </row>
    <row r="402" spans="1:27">
      <c r="A402" s="23"/>
      <c r="B402" s="31"/>
      <c r="C402" s="29"/>
      <c r="D402" s="29"/>
      <c r="E402" s="29"/>
      <c r="F402" s="29"/>
      <c r="G402" s="29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9"/>
      <c r="T402" s="29"/>
      <c r="U402" s="29"/>
      <c r="V402" s="29"/>
      <c r="W402" s="29"/>
      <c r="X402" s="29"/>
      <c r="Y402" s="29"/>
      <c r="Z402" s="29"/>
      <c r="AA402" s="29"/>
    </row>
    <row r="403" spans="1:27">
      <c r="A403" s="23"/>
      <c r="B403" s="31"/>
      <c r="C403" s="29"/>
      <c r="D403" s="29"/>
      <c r="E403" s="29"/>
      <c r="F403" s="29"/>
      <c r="G403" s="29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9"/>
      <c r="T403" s="29"/>
      <c r="U403" s="29"/>
      <c r="V403" s="29"/>
      <c r="W403" s="29"/>
      <c r="X403" s="29"/>
      <c r="Y403" s="29"/>
      <c r="Z403" s="29"/>
      <c r="AA403" s="29"/>
    </row>
    <row r="404" spans="1:27">
      <c r="A404" s="23"/>
      <c r="B404" s="31"/>
      <c r="C404" s="29"/>
      <c r="D404" s="29"/>
      <c r="E404" s="29"/>
      <c r="F404" s="29"/>
      <c r="G404" s="29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9"/>
      <c r="T404" s="29"/>
      <c r="U404" s="29"/>
      <c r="V404" s="29"/>
      <c r="W404" s="29"/>
      <c r="X404" s="29"/>
      <c r="Y404" s="29"/>
      <c r="Z404" s="29"/>
      <c r="AA404" s="29"/>
    </row>
    <row r="405" spans="1:27">
      <c r="A405" s="23"/>
      <c r="B405" s="31"/>
      <c r="C405" s="29"/>
      <c r="D405" s="29"/>
      <c r="E405" s="29"/>
      <c r="F405" s="29"/>
      <c r="G405" s="29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9"/>
      <c r="T405" s="29"/>
      <c r="U405" s="29"/>
      <c r="V405" s="29"/>
      <c r="W405" s="29"/>
      <c r="X405" s="29"/>
      <c r="Y405" s="29"/>
      <c r="Z405" s="29"/>
      <c r="AA405" s="29"/>
    </row>
    <row r="406" spans="1:27">
      <c r="A406" s="23"/>
      <c r="B406" s="31"/>
      <c r="C406" s="29"/>
      <c r="D406" s="29"/>
      <c r="E406" s="29"/>
      <c r="F406" s="29"/>
      <c r="G406" s="29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9"/>
      <c r="T406" s="29"/>
      <c r="U406" s="29"/>
      <c r="V406" s="29"/>
      <c r="W406" s="29"/>
      <c r="X406" s="29"/>
      <c r="Y406" s="29"/>
      <c r="Z406" s="29"/>
      <c r="AA406" s="29"/>
    </row>
    <row r="407" spans="1:27">
      <c r="A407" s="23"/>
      <c r="B407" s="31"/>
      <c r="C407" s="29"/>
      <c r="D407" s="29"/>
      <c r="E407" s="29"/>
      <c r="F407" s="29"/>
      <c r="G407" s="29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9"/>
      <c r="T407" s="29"/>
      <c r="U407" s="29"/>
      <c r="V407" s="29"/>
      <c r="W407" s="29"/>
      <c r="X407" s="29"/>
      <c r="Y407" s="29"/>
      <c r="Z407" s="29"/>
      <c r="AA407" s="29"/>
    </row>
    <row r="408" spans="1:27">
      <c r="A408" s="23"/>
      <c r="B408" s="31"/>
      <c r="C408" s="29"/>
      <c r="D408" s="29"/>
      <c r="E408" s="29"/>
      <c r="F408" s="29"/>
      <c r="G408" s="29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9"/>
      <c r="T408" s="29"/>
      <c r="U408" s="29"/>
      <c r="V408" s="29"/>
      <c r="W408" s="29"/>
      <c r="X408" s="29"/>
      <c r="Y408" s="29"/>
      <c r="Z408" s="29"/>
      <c r="AA408" s="29"/>
    </row>
    <row r="409" spans="1:27">
      <c r="A409" s="23"/>
      <c r="B409" s="31"/>
      <c r="C409" s="29"/>
      <c r="D409" s="29"/>
      <c r="E409" s="29"/>
      <c r="F409" s="29"/>
      <c r="G409" s="29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9"/>
      <c r="T409" s="29"/>
      <c r="U409" s="29"/>
      <c r="V409" s="29"/>
      <c r="W409" s="29"/>
      <c r="X409" s="29"/>
      <c r="Y409" s="29"/>
      <c r="Z409" s="29"/>
      <c r="AA409" s="29"/>
    </row>
    <row r="410" spans="1:27">
      <c r="A410" s="23"/>
      <c r="B410" s="31"/>
      <c r="C410" s="29"/>
      <c r="D410" s="29"/>
      <c r="E410" s="29"/>
      <c r="F410" s="29"/>
      <c r="G410" s="29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9"/>
      <c r="T410" s="29"/>
      <c r="U410" s="29"/>
      <c r="V410" s="29"/>
      <c r="W410" s="29"/>
      <c r="X410" s="29"/>
      <c r="Y410" s="29"/>
      <c r="Z410" s="29"/>
      <c r="AA410" s="29"/>
    </row>
    <row r="411" spans="1:27">
      <c r="A411" s="23"/>
      <c r="B411" s="31"/>
      <c r="C411" s="29"/>
      <c r="D411" s="29"/>
      <c r="E411" s="29"/>
      <c r="F411" s="29"/>
      <c r="G411" s="29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9"/>
      <c r="T411" s="29"/>
      <c r="U411" s="29"/>
      <c r="V411" s="29"/>
      <c r="W411" s="29"/>
      <c r="X411" s="29"/>
      <c r="Y411" s="29"/>
      <c r="Z411" s="29"/>
      <c r="AA411" s="29"/>
    </row>
    <row r="412" spans="1:27">
      <c r="A412" s="23"/>
      <c r="B412" s="31"/>
      <c r="C412" s="29"/>
      <c r="D412" s="29"/>
      <c r="E412" s="29"/>
      <c r="F412" s="29"/>
      <c r="G412" s="29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9"/>
      <c r="T412" s="29"/>
      <c r="U412" s="29"/>
      <c r="V412" s="29"/>
      <c r="W412" s="29"/>
      <c r="X412" s="29"/>
      <c r="Y412" s="29"/>
      <c r="Z412" s="29"/>
      <c r="AA412" s="29"/>
    </row>
    <row r="413" spans="1:27">
      <c r="A413" s="23"/>
      <c r="B413" s="31"/>
      <c r="C413" s="29"/>
      <c r="D413" s="29"/>
      <c r="E413" s="29"/>
      <c r="F413" s="29"/>
      <c r="G413" s="29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9"/>
      <c r="T413" s="29"/>
      <c r="U413" s="29"/>
      <c r="V413" s="29"/>
      <c r="W413" s="29"/>
      <c r="X413" s="29"/>
      <c r="Y413" s="29"/>
      <c r="Z413" s="29"/>
      <c r="AA413" s="29"/>
    </row>
    <row r="414" spans="1:27">
      <c r="A414" s="23"/>
      <c r="B414" s="31"/>
      <c r="C414" s="29"/>
      <c r="D414" s="29"/>
      <c r="E414" s="29"/>
      <c r="F414" s="29"/>
      <c r="G414" s="29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9"/>
      <c r="T414" s="29"/>
      <c r="U414" s="29"/>
      <c r="V414" s="29"/>
      <c r="W414" s="29"/>
      <c r="X414" s="29"/>
      <c r="Y414" s="29"/>
      <c r="Z414" s="29"/>
      <c r="AA414" s="29"/>
    </row>
    <row r="415" spans="1:27">
      <c r="A415" s="23"/>
      <c r="B415" s="31"/>
      <c r="C415" s="29"/>
      <c r="D415" s="29"/>
      <c r="E415" s="29"/>
      <c r="F415" s="29"/>
      <c r="G415" s="29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9"/>
      <c r="T415" s="29"/>
      <c r="U415" s="29"/>
      <c r="V415" s="29"/>
      <c r="W415" s="29"/>
      <c r="X415" s="29"/>
      <c r="Y415" s="29"/>
      <c r="Z415" s="29"/>
      <c r="AA415" s="29"/>
    </row>
    <row r="416" spans="1:27">
      <c r="A416" s="23"/>
      <c r="B416" s="31"/>
      <c r="C416" s="29"/>
      <c r="D416" s="29"/>
      <c r="E416" s="29"/>
      <c r="F416" s="29"/>
      <c r="G416" s="29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9"/>
      <c r="T416" s="29"/>
      <c r="U416" s="29"/>
      <c r="V416" s="29"/>
      <c r="W416" s="29"/>
      <c r="X416" s="29"/>
      <c r="Y416" s="29"/>
      <c r="Z416" s="29"/>
      <c r="AA416" s="29"/>
    </row>
    <row r="417" spans="1:27">
      <c r="A417" s="23"/>
      <c r="B417" s="31"/>
      <c r="C417" s="29"/>
      <c r="D417" s="29"/>
      <c r="E417" s="29"/>
      <c r="F417" s="29"/>
      <c r="G417" s="29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9"/>
      <c r="T417" s="29"/>
      <c r="U417" s="29"/>
      <c r="V417" s="29"/>
      <c r="W417" s="29"/>
      <c r="X417" s="29"/>
      <c r="Y417" s="29"/>
      <c r="Z417" s="29"/>
      <c r="AA417" s="29"/>
    </row>
    <row r="418" spans="1:27">
      <c r="A418" s="23"/>
      <c r="B418" s="31"/>
      <c r="C418" s="29"/>
      <c r="D418" s="29"/>
      <c r="E418" s="29"/>
      <c r="F418" s="29"/>
      <c r="G418" s="29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9"/>
      <c r="T418" s="29"/>
      <c r="U418" s="29"/>
      <c r="V418" s="29"/>
      <c r="W418" s="29"/>
      <c r="X418" s="29"/>
      <c r="Y418" s="29"/>
      <c r="Z418" s="29"/>
      <c r="AA418" s="29"/>
    </row>
    <row r="419" spans="1:27">
      <c r="A419" s="23"/>
      <c r="B419" s="31"/>
      <c r="C419" s="29"/>
      <c r="D419" s="29"/>
      <c r="E419" s="29"/>
      <c r="F419" s="29"/>
      <c r="G419" s="29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9"/>
      <c r="T419" s="29"/>
      <c r="U419" s="29"/>
      <c r="V419" s="29"/>
      <c r="W419" s="29"/>
      <c r="X419" s="29"/>
      <c r="Y419" s="29"/>
      <c r="Z419" s="29"/>
      <c r="AA419" s="29"/>
    </row>
    <row r="420" spans="1:27">
      <c r="A420" s="23"/>
      <c r="B420" s="31"/>
      <c r="C420" s="29"/>
      <c r="D420" s="29"/>
      <c r="E420" s="29"/>
      <c r="F420" s="29"/>
      <c r="G420" s="29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9"/>
      <c r="T420" s="29"/>
      <c r="U420" s="29"/>
      <c r="V420" s="29"/>
      <c r="W420" s="29"/>
      <c r="X420" s="29"/>
      <c r="Y420" s="29"/>
      <c r="Z420" s="29"/>
      <c r="AA420" s="29"/>
    </row>
    <row r="421" spans="1:27">
      <c r="A421" s="23"/>
      <c r="B421" s="31"/>
      <c r="C421" s="29"/>
      <c r="D421" s="29"/>
      <c r="E421" s="29"/>
      <c r="F421" s="29"/>
      <c r="G421" s="29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9"/>
      <c r="T421" s="29"/>
      <c r="U421" s="29"/>
      <c r="V421" s="29"/>
      <c r="W421" s="29"/>
      <c r="X421" s="29"/>
      <c r="Y421" s="29"/>
      <c r="Z421" s="29"/>
      <c r="AA421" s="29"/>
    </row>
    <row r="422" spans="1:27">
      <c r="A422" s="23"/>
      <c r="B422" s="31"/>
      <c r="C422" s="29"/>
      <c r="D422" s="29"/>
      <c r="E422" s="29"/>
      <c r="F422" s="29"/>
      <c r="G422" s="29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9"/>
      <c r="T422" s="29"/>
      <c r="U422" s="29"/>
      <c r="V422" s="29"/>
      <c r="W422" s="29"/>
      <c r="X422" s="29"/>
      <c r="Y422" s="29"/>
      <c r="Z422" s="29"/>
      <c r="AA422" s="29"/>
    </row>
    <row r="423" spans="1:27">
      <c r="A423" s="23"/>
      <c r="B423" s="31"/>
      <c r="C423" s="29"/>
      <c r="D423" s="29"/>
      <c r="E423" s="29"/>
      <c r="F423" s="29"/>
      <c r="G423" s="29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9"/>
      <c r="T423" s="29"/>
      <c r="U423" s="29"/>
      <c r="V423" s="29"/>
      <c r="W423" s="29"/>
      <c r="X423" s="29"/>
      <c r="Y423" s="29"/>
      <c r="Z423" s="29"/>
      <c r="AA423" s="29"/>
    </row>
    <row r="424" spans="1:27">
      <c r="A424" s="23"/>
      <c r="B424" s="31"/>
      <c r="C424" s="29"/>
      <c r="D424" s="29"/>
      <c r="E424" s="29"/>
      <c r="F424" s="29"/>
      <c r="G424" s="29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9"/>
      <c r="T424" s="29"/>
      <c r="U424" s="29"/>
      <c r="V424" s="29"/>
      <c r="W424" s="29"/>
      <c r="X424" s="29"/>
      <c r="Y424" s="29"/>
      <c r="Z424" s="29"/>
      <c r="AA424" s="29"/>
    </row>
    <row r="425" spans="1:27">
      <c r="A425" s="23"/>
      <c r="B425" s="31"/>
      <c r="C425" s="29"/>
      <c r="D425" s="29"/>
      <c r="E425" s="29"/>
      <c r="F425" s="29"/>
      <c r="G425" s="29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9"/>
      <c r="T425" s="29"/>
      <c r="U425" s="29"/>
      <c r="V425" s="29"/>
      <c r="W425" s="29"/>
      <c r="X425" s="29"/>
      <c r="Y425" s="29"/>
      <c r="Z425" s="29"/>
      <c r="AA425" s="29"/>
    </row>
    <row r="426" spans="1:27">
      <c r="A426" s="23"/>
      <c r="B426" s="31"/>
      <c r="C426" s="29"/>
      <c r="D426" s="29"/>
      <c r="E426" s="29"/>
      <c r="F426" s="29"/>
      <c r="G426" s="29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9"/>
      <c r="T426" s="29"/>
      <c r="U426" s="29"/>
      <c r="V426" s="29"/>
      <c r="W426" s="29"/>
      <c r="X426" s="29"/>
      <c r="Y426" s="29"/>
      <c r="Z426" s="29"/>
      <c r="AA426" s="29"/>
    </row>
    <row r="427" spans="1:27">
      <c r="A427" s="23"/>
      <c r="B427" s="31"/>
      <c r="C427" s="29"/>
      <c r="D427" s="29"/>
      <c r="E427" s="29"/>
      <c r="F427" s="29"/>
      <c r="G427" s="29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9"/>
      <c r="T427" s="29"/>
      <c r="U427" s="29"/>
      <c r="V427" s="29"/>
      <c r="W427" s="29"/>
      <c r="X427" s="29"/>
      <c r="Y427" s="29"/>
      <c r="Z427" s="29"/>
      <c r="AA427" s="29"/>
    </row>
    <row r="428" spans="1:27">
      <c r="A428" s="23"/>
      <c r="B428" s="31"/>
      <c r="C428" s="29"/>
      <c r="D428" s="29"/>
      <c r="E428" s="29"/>
      <c r="F428" s="29"/>
      <c r="G428" s="29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9"/>
      <c r="T428" s="29"/>
      <c r="U428" s="29"/>
      <c r="V428" s="29"/>
      <c r="W428" s="29"/>
      <c r="X428" s="29"/>
      <c r="Y428" s="29"/>
      <c r="Z428" s="29"/>
      <c r="AA428" s="29"/>
    </row>
    <row r="429" spans="1:27">
      <c r="A429" s="23"/>
      <c r="B429" s="31"/>
      <c r="C429" s="29"/>
      <c r="D429" s="29"/>
      <c r="E429" s="29"/>
      <c r="F429" s="29"/>
      <c r="G429" s="29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9"/>
      <c r="T429" s="29"/>
      <c r="U429" s="29"/>
      <c r="V429" s="29"/>
      <c r="W429" s="29"/>
      <c r="X429" s="29"/>
      <c r="Y429" s="29"/>
      <c r="Z429" s="29"/>
      <c r="AA429" s="29"/>
    </row>
    <row r="430" spans="1:27">
      <c r="A430" s="23"/>
      <c r="B430" s="31"/>
      <c r="C430" s="29"/>
      <c r="D430" s="29"/>
      <c r="E430" s="29"/>
      <c r="F430" s="29"/>
      <c r="G430" s="29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9"/>
      <c r="T430" s="29"/>
      <c r="U430" s="29"/>
      <c r="V430" s="29"/>
      <c r="W430" s="29"/>
      <c r="X430" s="29"/>
      <c r="Y430" s="29"/>
      <c r="Z430" s="29"/>
      <c r="AA430" s="29"/>
    </row>
    <row r="431" spans="1:27">
      <c r="A431" s="23"/>
      <c r="B431" s="31"/>
      <c r="C431" s="29"/>
      <c r="D431" s="29"/>
      <c r="E431" s="29"/>
      <c r="F431" s="29"/>
      <c r="G431" s="29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9"/>
      <c r="T431" s="29"/>
      <c r="U431" s="29"/>
      <c r="V431" s="29"/>
      <c r="W431" s="29"/>
      <c r="X431" s="29"/>
      <c r="Y431" s="29"/>
      <c r="Z431" s="29"/>
      <c r="AA431" s="29"/>
    </row>
    <row r="432" spans="1:27">
      <c r="A432" s="23"/>
      <c r="B432" s="31"/>
      <c r="C432" s="29"/>
      <c r="D432" s="29"/>
      <c r="E432" s="29"/>
      <c r="F432" s="29"/>
      <c r="G432" s="29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9"/>
      <c r="T432" s="29"/>
      <c r="U432" s="29"/>
      <c r="V432" s="29"/>
      <c r="W432" s="29"/>
      <c r="X432" s="29"/>
      <c r="Y432" s="29"/>
      <c r="Z432" s="29"/>
      <c r="AA432" s="29"/>
    </row>
    <row r="433" spans="1:27">
      <c r="A433" s="23"/>
      <c r="B433" s="31"/>
      <c r="C433" s="29"/>
      <c r="D433" s="29"/>
      <c r="E433" s="29"/>
      <c r="F433" s="29"/>
      <c r="G433" s="29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9"/>
      <c r="T433" s="29"/>
      <c r="U433" s="29"/>
      <c r="V433" s="29"/>
      <c r="W433" s="29"/>
      <c r="X433" s="29"/>
      <c r="Y433" s="29"/>
      <c r="Z433" s="29"/>
      <c r="AA433" s="29"/>
    </row>
    <row r="434" spans="1:27">
      <c r="A434" s="23"/>
      <c r="B434" s="31"/>
      <c r="C434" s="29"/>
      <c r="D434" s="29"/>
      <c r="E434" s="29"/>
      <c r="F434" s="29"/>
      <c r="G434" s="29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9"/>
      <c r="T434" s="29"/>
      <c r="U434" s="29"/>
      <c r="V434" s="29"/>
      <c r="W434" s="29"/>
      <c r="X434" s="29"/>
      <c r="Y434" s="29"/>
      <c r="Z434" s="29"/>
      <c r="AA434" s="29"/>
    </row>
    <row r="435" spans="1:27">
      <c r="A435" s="23"/>
      <c r="B435" s="31"/>
      <c r="C435" s="29"/>
      <c r="D435" s="29"/>
      <c r="E435" s="29"/>
      <c r="F435" s="29"/>
      <c r="G435" s="29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9"/>
      <c r="T435" s="29"/>
      <c r="U435" s="29"/>
      <c r="V435" s="29"/>
      <c r="W435" s="29"/>
      <c r="X435" s="29"/>
      <c r="Y435" s="29"/>
      <c r="Z435" s="29"/>
      <c r="AA435" s="29"/>
    </row>
    <row r="436" spans="1:27">
      <c r="A436" s="23"/>
      <c r="B436" s="31"/>
      <c r="C436" s="29"/>
      <c r="D436" s="29"/>
      <c r="E436" s="29"/>
      <c r="F436" s="29"/>
      <c r="G436" s="29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9"/>
      <c r="T436" s="29"/>
      <c r="U436" s="29"/>
      <c r="V436" s="29"/>
      <c r="W436" s="29"/>
      <c r="X436" s="29"/>
      <c r="Y436" s="29"/>
      <c r="Z436" s="29"/>
      <c r="AA436" s="29"/>
    </row>
    <row r="437" spans="1:27">
      <c r="A437" s="23"/>
      <c r="B437" s="31"/>
      <c r="C437" s="29"/>
      <c r="D437" s="29"/>
      <c r="E437" s="29"/>
      <c r="F437" s="29"/>
      <c r="G437" s="29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9"/>
      <c r="T437" s="29"/>
      <c r="U437" s="29"/>
      <c r="V437" s="29"/>
      <c r="W437" s="29"/>
      <c r="X437" s="29"/>
      <c r="Y437" s="29"/>
      <c r="Z437" s="29"/>
      <c r="AA437" s="29"/>
    </row>
    <row r="438" spans="1:27">
      <c r="A438" s="23"/>
      <c r="B438" s="31"/>
      <c r="C438" s="29"/>
      <c r="D438" s="29"/>
      <c r="E438" s="29"/>
      <c r="F438" s="29"/>
      <c r="G438" s="29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9"/>
      <c r="T438" s="29"/>
      <c r="U438" s="29"/>
      <c r="V438" s="29"/>
      <c r="W438" s="29"/>
      <c r="X438" s="29"/>
      <c r="Y438" s="29"/>
      <c r="Z438" s="29"/>
      <c r="AA438" s="29"/>
    </row>
    <row r="439" spans="1:27">
      <c r="A439" s="23"/>
      <c r="B439" s="31"/>
      <c r="C439" s="29"/>
      <c r="D439" s="29"/>
      <c r="E439" s="29"/>
      <c r="F439" s="29"/>
      <c r="G439" s="29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9"/>
      <c r="T439" s="29"/>
      <c r="U439" s="29"/>
      <c r="V439" s="29"/>
      <c r="W439" s="29"/>
      <c r="X439" s="29"/>
      <c r="Y439" s="29"/>
      <c r="Z439" s="29"/>
      <c r="AA439" s="29"/>
    </row>
    <row r="440" spans="1:27">
      <c r="A440" s="23"/>
      <c r="B440" s="31"/>
      <c r="C440" s="29"/>
      <c r="D440" s="29"/>
      <c r="E440" s="29"/>
      <c r="F440" s="29"/>
      <c r="G440" s="29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9"/>
      <c r="T440" s="29"/>
      <c r="U440" s="29"/>
      <c r="V440" s="29"/>
      <c r="W440" s="29"/>
      <c r="X440" s="29"/>
      <c r="Y440" s="29"/>
      <c r="Z440" s="29"/>
      <c r="AA440" s="29"/>
    </row>
    <row r="441" spans="1:27">
      <c r="A441" s="23"/>
      <c r="B441" s="31"/>
      <c r="C441" s="29"/>
      <c r="D441" s="29"/>
      <c r="E441" s="29"/>
      <c r="F441" s="29"/>
      <c r="G441" s="29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9"/>
      <c r="T441" s="29"/>
      <c r="U441" s="29"/>
      <c r="V441" s="29"/>
      <c r="W441" s="29"/>
      <c r="X441" s="29"/>
      <c r="Y441" s="29"/>
      <c r="Z441" s="29"/>
      <c r="AA441" s="29"/>
    </row>
    <row r="442" spans="1:27">
      <c r="A442" s="23"/>
      <c r="B442" s="31"/>
      <c r="C442" s="29"/>
      <c r="D442" s="29"/>
      <c r="E442" s="29"/>
      <c r="F442" s="29"/>
      <c r="G442" s="29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9"/>
      <c r="T442" s="29"/>
      <c r="U442" s="29"/>
      <c r="V442" s="29"/>
      <c r="W442" s="29"/>
      <c r="X442" s="29"/>
      <c r="Y442" s="29"/>
      <c r="Z442" s="29"/>
      <c r="AA442" s="29"/>
    </row>
    <row r="443" spans="1:27">
      <c r="A443" s="23"/>
      <c r="B443" s="31"/>
      <c r="C443" s="29"/>
      <c r="D443" s="29"/>
      <c r="E443" s="29"/>
      <c r="F443" s="29"/>
      <c r="G443" s="29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9"/>
      <c r="T443" s="29"/>
      <c r="U443" s="29"/>
      <c r="V443" s="29"/>
      <c r="W443" s="29"/>
      <c r="X443" s="29"/>
      <c r="Y443" s="29"/>
      <c r="Z443" s="29"/>
      <c r="AA443" s="29"/>
    </row>
    <row r="444" spans="1:27">
      <c r="A444" s="23"/>
      <c r="B444" s="31"/>
      <c r="C444" s="29"/>
      <c r="D444" s="29"/>
      <c r="E444" s="29"/>
      <c r="F444" s="29"/>
      <c r="G444" s="29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9"/>
      <c r="T444" s="29"/>
      <c r="U444" s="29"/>
      <c r="V444" s="29"/>
      <c r="W444" s="29"/>
      <c r="X444" s="29"/>
      <c r="Y444" s="29"/>
      <c r="Z444" s="29"/>
      <c r="AA444" s="29"/>
    </row>
    <row r="445" spans="1:27">
      <c r="A445" s="23"/>
      <c r="B445" s="31"/>
      <c r="C445" s="29"/>
      <c r="D445" s="29"/>
      <c r="E445" s="29"/>
      <c r="F445" s="29"/>
      <c r="G445" s="29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9"/>
      <c r="T445" s="29"/>
      <c r="U445" s="29"/>
      <c r="V445" s="29"/>
      <c r="W445" s="29"/>
      <c r="X445" s="29"/>
      <c r="Y445" s="29"/>
      <c r="Z445" s="29"/>
      <c r="AA445" s="29"/>
    </row>
    <row r="446" spans="1:27">
      <c r="A446" s="23"/>
      <c r="B446" s="31"/>
      <c r="C446" s="29"/>
      <c r="D446" s="29"/>
      <c r="E446" s="29"/>
      <c r="F446" s="29"/>
      <c r="G446" s="29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9"/>
      <c r="T446" s="29"/>
      <c r="U446" s="29"/>
      <c r="V446" s="29"/>
      <c r="W446" s="29"/>
      <c r="X446" s="29"/>
      <c r="Y446" s="29"/>
      <c r="Z446" s="29"/>
      <c r="AA446" s="29"/>
    </row>
    <row r="447" spans="1:27">
      <c r="A447" s="23"/>
      <c r="B447" s="31"/>
      <c r="C447" s="29"/>
      <c r="D447" s="29"/>
      <c r="E447" s="29"/>
      <c r="F447" s="29"/>
      <c r="G447" s="29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9"/>
      <c r="T447" s="29"/>
      <c r="U447" s="29"/>
      <c r="V447" s="29"/>
      <c r="W447" s="29"/>
      <c r="X447" s="29"/>
      <c r="Y447" s="29"/>
      <c r="Z447" s="29"/>
      <c r="AA447" s="29"/>
    </row>
    <row r="448" spans="1:27">
      <c r="A448" s="23"/>
      <c r="B448" s="31"/>
      <c r="C448" s="29"/>
      <c r="D448" s="29"/>
      <c r="E448" s="29"/>
      <c r="F448" s="29"/>
      <c r="G448" s="29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9"/>
      <c r="T448" s="29"/>
      <c r="U448" s="29"/>
      <c r="V448" s="29"/>
      <c r="W448" s="29"/>
      <c r="X448" s="29"/>
      <c r="Y448" s="29"/>
      <c r="Z448" s="29"/>
      <c r="AA448" s="29"/>
    </row>
    <row r="449" spans="1:27">
      <c r="A449" s="23"/>
      <c r="B449" s="31"/>
      <c r="C449" s="29"/>
      <c r="D449" s="29"/>
      <c r="E449" s="29"/>
      <c r="F449" s="29"/>
      <c r="G449" s="29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9"/>
      <c r="T449" s="29"/>
      <c r="U449" s="29"/>
      <c r="V449" s="29"/>
      <c r="W449" s="29"/>
      <c r="X449" s="29"/>
      <c r="Y449" s="29"/>
      <c r="Z449" s="29"/>
      <c r="AA449" s="29"/>
    </row>
    <row r="450" spans="1:27">
      <c r="A450" s="23"/>
      <c r="B450" s="31"/>
      <c r="C450" s="29"/>
      <c r="D450" s="29"/>
      <c r="E450" s="29"/>
      <c r="F450" s="29"/>
      <c r="G450" s="29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9"/>
      <c r="T450" s="29"/>
      <c r="U450" s="29"/>
      <c r="V450" s="29"/>
      <c r="W450" s="29"/>
      <c r="X450" s="29"/>
      <c r="Y450" s="29"/>
      <c r="Z450" s="29"/>
      <c r="AA450" s="29"/>
    </row>
    <row r="451" spans="1:27">
      <c r="A451" s="23"/>
      <c r="B451" s="31"/>
      <c r="C451" s="29"/>
      <c r="D451" s="29"/>
      <c r="E451" s="29"/>
      <c r="F451" s="29"/>
      <c r="G451" s="29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9"/>
      <c r="T451" s="29"/>
      <c r="U451" s="29"/>
      <c r="V451" s="29"/>
      <c r="W451" s="29"/>
      <c r="X451" s="29"/>
      <c r="Y451" s="29"/>
      <c r="Z451" s="29"/>
      <c r="AA451" s="29"/>
    </row>
    <row r="452" spans="1:27">
      <c r="A452" s="23"/>
      <c r="B452" s="31"/>
      <c r="C452" s="29"/>
      <c r="D452" s="29"/>
      <c r="E452" s="29"/>
      <c r="F452" s="29"/>
      <c r="G452" s="29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9"/>
      <c r="T452" s="29"/>
      <c r="U452" s="29"/>
      <c r="V452" s="29"/>
      <c r="W452" s="29"/>
      <c r="X452" s="29"/>
      <c r="Y452" s="29"/>
      <c r="Z452" s="29"/>
      <c r="AA452" s="29"/>
    </row>
    <row r="453" spans="1:27">
      <c r="A453" s="23"/>
      <c r="B453" s="31"/>
      <c r="C453" s="29"/>
      <c r="D453" s="29"/>
      <c r="E453" s="29"/>
      <c r="F453" s="29"/>
      <c r="G453" s="29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9"/>
      <c r="T453" s="29"/>
      <c r="U453" s="29"/>
      <c r="V453" s="29"/>
      <c r="W453" s="29"/>
      <c r="X453" s="29"/>
      <c r="Y453" s="29"/>
      <c r="Z453" s="29"/>
      <c r="AA453" s="29"/>
    </row>
    <row r="454" spans="1:27">
      <c r="A454" s="23"/>
      <c r="B454" s="31"/>
      <c r="C454" s="29"/>
      <c r="D454" s="29"/>
      <c r="E454" s="29"/>
      <c r="F454" s="29"/>
      <c r="G454" s="29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9"/>
      <c r="T454" s="29"/>
      <c r="U454" s="29"/>
      <c r="V454" s="29"/>
      <c r="W454" s="29"/>
      <c r="X454" s="29"/>
      <c r="Y454" s="29"/>
      <c r="Z454" s="29"/>
      <c r="AA454" s="29"/>
    </row>
    <row r="455" spans="1:27">
      <c r="A455" s="23"/>
      <c r="B455" s="31"/>
      <c r="C455" s="29"/>
      <c r="D455" s="29"/>
      <c r="E455" s="29"/>
      <c r="F455" s="29"/>
      <c r="G455" s="29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9"/>
      <c r="T455" s="29"/>
      <c r="U455" s="29"/>
      <c r="V455" s="29"/>
      <c r="W455" s="29"/>
      <c r="X455" s="29"/>
      <c r="Y455" s="29"/>
      <c r="Z455" s="29"/>
      <c r="AA455" s="29"/>
    </row>
    <row r="456" spans="1:27">
      <c r="A456" s="23"/>
      <c r="B456" s="31"/>
      <c r="C456" s="29"/>
      <c r="D456" s="29"/>
      <c r="E456" s="29"/>
      <c r="F456" s="29"/>
      <c r="G456" s="29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9"/>
      <c r="T456" s="29"/>
      <c r="U456" s="29"/>
      <c r="V456" s="29"/>
      <c r="W456" s="29"/>
      <c r="X456" s="29"/>
      <c r="Y456" s="29"/>
      <c r="Z456" s="29"/>
      <c r="AA456" s="29"/>
    </row>
    <row r="457" spans="1:27">
      <c r="A457" s="23"/>
      <c r="B457" s="31"/>
      <c r="C457" s="29"/>
      <c r="D457" s="29"/>
      <c r="E457" s="29"/>
      <c r="F457" s="29"/>
      <c r="G457" s="29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9"/>
      <c r="T457" s="29"/>
      <c r="U457" s="29"/>
      <c r="V457" s="29"/>
      <c r="W457" s="29"/>
      <c r="X457" s="29"/>
      <c r="Y457" s="29"/>
      <c r="Z457" s="29"/>
      <c r="AA457" s="29"/>
    </row>
    <row r="458" spans="1:27">
      <c r="A458" s="23"/>
      <c r="B458" s="31"/>
      <c r="C458" s="29"/>
      <c r="D458" s="29"/>
      <c r="E458" s="29"/>
      <c r="F458" s="29"/>
      <c r="G458" s="29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9"/>
      <c r="T458" s="29"/>
      <c r="U458" s="29"/>
      <c r="V458" s="29"/>
      <c r="W458" s="29"/>
      <c r="X458" s="29"/>
      <c r="Y458" s="29"/>
      <c r="Z458" s="29"/>
      <c r="AA458" s="29"/>
    </row>
    <row r="459" spans="1:27">
      <c r="A459" s="23"/>
      <c r="B459" s="31"/>
      <c r="C459" s="29"/>
      <c r="D459" s="29"/>
      <c r="E459" s="29"/>
      <c r="F459" s="29"/>
      <c r="G459" s="29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9"/>
      <c r="T459" s="29"/>
      <c r="U459" s="29"/>
      <c r="V459" s="29"/>
      <c r="W459" s="29"/>
      <c r="X459" s="29"/>
      <c r="Y459" s="29"/>
      <c r="Z459" s="29"/>
      <c r="AA459" s="29"/>
    </row>
    <row r="460" spans="1:27">
      <c r="A460" s="23"/>
      <c r="B460" s="31"/>
      <c r="C460" s="29"/>
      <c r="D460" s="29"/>
      <c r="E460" s="29"/>
      <c r="F460" s="29"/>
      <c r="G460" s="29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9"/>
      <c r="T460" s="29"/>
      <c r="U460" s="29"/>
      <c r="V460" s="29"/>
      <c r="W460" s="29"/>
      <c r="X460" s="29"/>
      <c r="Y460" s="29"/>
      <c r="Z460" s="29"/>
      <c r="AA460" s="29"/>
    </row>
    <row r="461" spans="1:27">
      <c r="A461" s="23"/>
      <c r="B461" s="31"/>
      <c r="C461" s="29"/>
      <c r="D461" s="29"/>
      <c r="E461" s="29"/>
      <c r="F461" s="29"/>
      <c r="G461" s="29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9"/>
      <c r="T461" s="29"/>
      <c r="U461" s="29"/>
      <c r="V461" s="29"/>
      <c r="W461" s="29"/>
      <c r="X461" s="29"/>
      <c r="Y461" s="29"/>
      <c r="Z461" s="29"/>
      <c r="AA461" s="29"/>
    </row>
    <row r="462" spans="1:27">
      <c r="A462" s="23"/>
      <c r="B462" s="31"/>
      <c r="C462" s="29"/>
      <c r="D462" s="29"/>
      <c r="E462" s="29"/>
      <c r="F462" s="29"/>
      <c r="G462" s="29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9"/>
      <c r="T462" s="29"/>
      <c r="U462" s="29"/>
      <c r="V462" s="29"/>
      <c r="W462" s="29"/>
      <c r="X462" s="29"/>
      <c r="Y462" s="29"/>
      <c r="Z462" s="29"/>
      <c r="AA462" s="29"/>
    </row>
    <row r="463" spans="1:27">
      <c r="A463" s="23"/>
      <c r="B463" s="31"/>
      <c r="C463" s="29"/>
      <c r="D463" s="29"/>
      <c r="E463" s="29"/>
      <c r="F463" s="29"/>
      <c r="G463" s="29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9"/>
      <c r="T463" s="29"/>
      <c r="U463" s="29"/>
      <c r="V463" s="29"/>
      <c r="W463" s="29"/>
      <c r="X463" s="29"/>
      <c r="Y463" s="29"/>
      <c r="Z463" s="29"/>
      <c r="AA463" s="29"/>
    </row>
    <row r="464" spans="1:27">
      <c r="A464" s="23"/>
      <c r="B464" s="31"/>
      <c r="C464" s="29"/>
      <c r="D464" s="29"/>
      <c r="E464" s="29"/>
      <c r="F464" s="29"/>
      <c r="G464" s="29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9"/>
      <c r="T464" s="29"/>
      <c r="U464" s="29"/>
      <c r="V464" s="29"/>
      <c r="W464" s="29"/>
      <c r="X464" s="29"/>
      <c r="Y464" s="29"/>
      <c r="Z464" s="29"/>
      <c r="AA464" s="29"/>
    </row>
    <row r="465" spans="1:27">
      <c r="A465" s="23"/>
      <c r="B465" s="31"/>
      <c r="C465" s="29"/>
      <c r="D465" s="29"/>
      <c r="E465" s="29"/>
      <c r="F465" s="29"/>
      <c r="G465" s="29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9"/>
      <c r="T465" s="29"/>
      <c r="U465" s="29"/>
      <c r="V465" s="29"/>
      <c r="W465" s="29"/>
      <c r="X465" s="29"/>
      <c r="Y465" s="29"/>
      <c r="Z465" s="29"/>
      <c r="AA465" s="29"/>
    </row>
    <row r="466" spans="1:27">
      <c r="A466" s="23"/>
      <c r="B466" s="31"/>
      <c r="C466" s="29"/>
      <c r="D466" s="29"/>
      <c r="E466" s="29"/>
      <c r="F466" s="29"/>
      <c r="G466" s="29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9"/>
      <c r="T466" s="29"/>
      <c r="U466" s="29"/>
      <c r="V466" s="29"/>
      <c r="W466" s="29"/>
      <c r="X466" s="29"/>
      <c r="Y466" s="29"/>
      <c r="Z466" s="29"/>
      <c r="AA466" s="29"/>
    </row>
    <row r="467" spans="1:27">
      <c r="A467" s="23"/>
      <c r="B467" s="31"/>
      <c r="C467" s="29"/>
      <c r="D467" s="29"/>
      <c r="E467" s="29"/>
      <c r="F467" s="29"/>
      <c r="G467" s="29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9"/>
      <c r="T467" s="29"/>
      <c r="U467" s="29"/>
      <c r="V467" s="29"/>
      <c r="W467" s="29"/>
      <c r="X467" s="29"/>
      <c r="Y467" s="29"/>
      <c r="Z467" s="29"/>
      <c r="AA467" s="29"/>
    </row>
    <row r="468" spans="1:27">
      <c r="A468" s="23"/>
      <c r="B468" s="31"/>
      <c r="C468" s="29"/>
      <c r="D468" s="29"/>
      <c r="E468" s="29"/>
      <c r="F468" s="29"/>
      <c r="G468" s="29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9"/>
      <c r="T468" s="29"/>
      <c r="U468" s="29"/>
      <c r="V468" s="29"/>
      <c r="W468" s="29"/>
      <c r="X468" s="29"/>
      <c r="Y468" s="29"/>
      <c r="Z468" s="29"/>
      <c r="AA468" s="29"/>
    </row>
    <row r="469" spans="1:27">
      <c r="A469" s="23"/>
      <c r="B469" s="31"/>
      <c r="C469" s="29"/>
      <c r="D469" s="29"/>
      <c r="E469" s="29"/>
      <c r="F469" s="29"/>
      <c r="G469" s="29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9"/>
      <c r="T469" s="29"/>
      <c r="U469" s="29"/>
      <c r="V469" s="29"/>
      <c r="W469" s="29"/>
      <c r="X469" s="29"/>
      <c r="Y469" s="29"/>
      <c r="Z469" s="29"/>
      <c r="AA469" s="29"/>
    </row>
    <row r="470" spans="1:27">
      <c r="A470" s="23"/>
      <c r="B470" s="31"/>
      <c r="C470" s="29"/>
      <c r="D470" s="29"/>
      <c r="E470" s="29"/>
      <c r="F470" s="29"/>
      <c r="G470" s="29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9"/>
      <c r="T470" s="29"/>
      <c r="U470" s="29"/>
      <c r="V470" s="29"/>
      <c r="W470" s="29"/>
      <c r="X470" s="29"/>
      <c r="Y470" s="29"/>
      <c r="Z470" s="29"/>
      <c r="AA470" s="29"/>
    </row>
    <row r="471" spans="1:27">
      <c r="A471" s="23"/>
      <c r="B471" s="31"/>
      <c r="C471" s="29"/>
      <c r="D471" s="29"/>
      <c r="E471" s="29"/>
      <c r="F471" s="29"/>
      <c r="G471" s="29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9"/>
      <c r="T471" s="29"/>
      <c r="U471" s="29"/>
      <c r="V471" s="29"/>
      <c r="W471" s="29"/>
      <c r="X471" s="29"/>
      <c r="Y471" s="29"/>
      <c r="Z471" s="29"/>
      <c r="AA471" s="29"/>
    </row>
    <row r="472" spans="1:27">
      <c r="A472" s="23"/>
      <c r="B472" s="31"/>
      <c r="C472" s="29"/>
      <c r="D472" s="29"/>
      <c r="E472" s="29"/>
      <c r="F472" s="29"/>
      <c r="G472" s="29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9"/>
      <c r="T472" s="29"/>
      <c r="U472" s="29"/>
      <c r="V472" s="29"/>
      <c r="W472" s="29"/>
      <c r="X472" s="29"/>
      <c r="Y472" s="29"/>
      <c r="Z472" s="29"/>
      <c r="AA472" s="29"/>
    </row>
    <row r="473" spans="1:27">
      <c r="A473" s="23"/>
      <c r="B473" s="31"/>
      <c r="C473" s="29"/>
      <c r="D473" s="29"/>
      <c r="E473" s="29"/>
      <c r="F473" s="29"/>
      <c r="G473" s="29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9"/>
      <c r="T473" s="29"/>
      <c r="U473" s="29"/>
      <c r="V473" s="29"/>
      <c r="W473" s="29"/>
      <c r="X473" s="29"/>
      <c r="Y473" s="29"/>
      <c r="Z473" s="29"/>
      <c r="AA473" s="29"/>
    </row>
    <row r="474" spans="1:27">
      <c r="A474" s="23"/>
      <c r="B474" s="31"/>
      <c r="C474" s="29"/>
      <c r="D474" s="29"/>
      <c r="E474" s="29"/>
      <c r="F474" s="29"/>
      <c r="G474" s="29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9"/>
      <c r="T474" s="29"/>
      <c r="U474" s="29"/>
      <c r="V474" s="29"/>
      <c r="W474" s="29"/>
      <c r="X474" s="29"/>
      <c r="Y474" s="29"/>
      <c r="Z474" s="29"/>
      <c r="AA474" s="29"/>
    </row>
    <row r="475" spans="1:27">
      <c r="A475" s="23"/>
      <c r="B475" s="31"/>
      <c r="C475" s="29"/>
      <c r="D475" s="29"/>
      <c r="E475" s="29"/>
      <c r="F475" s="29"/>
      <c r="G475" s="29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9"/>
      <c r="T475" s="29"/>
      <c r="U475" s="29"/>
      <c r="V475" s="29"/>
      <c r="W475" s="29"/>
      <c r="X475" s="29"/>
      <c r="Y475" s="29"/>
      <c r="Z475" s="29"/>
      <c r="AA475" s="29"/>
    </row>
    <row r="476" spans="1:27">
      <c r="A476" s="23"/>
      <c r="B476" s="31"/>
      <c r="C476" s="29"/>
      <c r="D476" s="29"/>
      <c r="E476" s="29"/>
      <c r="F476" s="29"/>
      <c r="G476" s="29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9"/>
      <c r="T476" s="29"/>
      <c r="U476" s="29"/>
      <c r="V476" s="29"/>
      <c r="W476" s="29"/>
      <c r="X476" s="29"/>
      <c r="Y476" s="29"/>
      <c r="Z476" s="29"/>
      <c r="AA476" s="29"/>
    </row>
    <row r="477" spans="1:27">
      <c r="A477" s="23"/>
      <c r="B477" s="31"/>
      <c r="C477" s="29"/>
      <c r="D477" s="29"/>
      <c r="E477" s="29"/>
      <c r="F477" s="29"/>
      <c r="G477" s="29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9"/>
      <c r="T477" s="29"/>
      <c r="U477" s="29"/>
      <c r="V477" s="29"/>
      <c r="W477" s="29"/>
      <c r="X477" s="29"/>
      <c r="Y477" s="29"/>
      <c r="Z477" s="29"/>
      <c r="AA477" s="29"/>
    </row>
    <row r="478" spans="1:27">
      <c r="A478" s="23"/>
      <c r="B478" s="31"/>
      <c r="C478" s="29"/>
      <c r="D478" s="29"/>
      <c r="E478" s="29"/>
      <c r="F478" s="29"/>
      <c r="G478" s="29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9"/>
      <c r="T478" s="29"/>
      <c r="U478" s="29"/>
      <c r="V478" s="29"/>
      <c r="W478" s="29"/>
      <c r="X478" s="29"/>
      <c r="Y478" s="29"/>
      <c r="Z478" s="29"/>
      <c r="AA478" s="29"/>
    </row>
    <row r="479" spans="1:27">
      <c r="A479" s="23"/>
      <c r="B479" s="31"/>
      <c r="C479" s="29"/>
      <c r="D479" s="29"/>
      <c r="E479" s="29"/>
      <c r="F479" s="29"/>
      <c r="G479" s="29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9"/>
      <c r="T479" s="29"/>
      <c r="U479" s="29"/>
      <c r="V479" s="29"/>
      <c r="W479" s="29"/>
      <c r="X479" s="29"/>
      <c r="Y479" s="29"/>
      <c r="Z479" s="29"/>
      <c r="AA479" s="29"/>
    </row>
    <row r="480" spans="1:27">
      <c r="A480" s="23"/>
      <c r="B480" s="31"/>
      <c r="C480" s="29"/>
      <c r="D480" s="29"/>
      <c r="E480" s="29"/>
      <c r="F480" s="29"/>
      <c r="G480" s="29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9"/>
      <c r="T480" s="29"/>
      <c r="U480" s="29"/>
      <c r="V480" s="29"/>
      <c r="W480" s="29"/>
      <c r="X480" s="29"/>
      <c r="Y480" s="29"/>
      <c r="Z480" s="29"/>
      <c r="AA480" s="29"/>
    </row>
    <row r="481" spans="1:27">
      <c r="A481" s="23"/>
      <c r="B481" s="31"/>
      <c r="C481" s="29"/>
      <c r="D481" s="29"/>
      <c r="E481" s="29"/>
      <c r="F481" s="29"/>
      <c r="G481" s="29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9"/>
      <c r="T481" s="29"/>
      <c r="U481" s="29"/>
      <c r="V481" s="29"/>
      <c r="W481" s="29"/>
      <c r="X481" s="29"/>
      <c r="Y481" s="29"/>
      <c r="Z481" s="29"/>
      <c r="AA481" s="29"/>
    </row>
    <row r="482" spans="1:27">
      <c r="A482" s="23"/>
      <c r="B482" s="31"/>
      <c r="C482" s="29"/>
      <c r="D482" s="29"/>
      <c r="E482" s="29"/>
      <c r="F482" s="29"/>
      <c r="G482" s="29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9"/>
      <c r="T482" s="29"/>
      <c r="U482" s="29"/>
      <c r="V482" s="29"/>
      <c r="W482" s="29"/>
      <c r="X482" s="29"/>
      <c r="Y482" s="29"/>
      <c r="Z482" s="29"/>
      <c r="AA482" s="29"/>
    </row>
    <row r="483" spans="1:27">
      <c r="A483" s="23"/>
      <c r="B483" s="31"/>
      <c r="C483" s="29"/>
      <c r="D483" s="29"/>
      <c r="E483" s="29"/>
      <c r="F483" s="29"/>
      <c r="G483" s="29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9"/>
      <c r="T483" s="29"/>
      <c r="U483" s="29"/>
      <c r="V483" s="29"/>
      <c r="W483" s="29"/>
      <c r="X483" s="29"/>
      <c r="Y483" s="29"/>
      <c r="Z483" s="29"/>
      <c r="AA483" s="29"/>
    </row>
    <row r="484" spans="1:27">
      <c r="A484" s="23"/>
      <c r="B484" s="31"/>
      <c r="C484" s="29"/>
      <c r="D484" s="29"/>
      <c r="E484" s="29"/>
      <c r="F484" s="29"/>
      <c r="G484" s="29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9"/>
      <c r="T484" s="29"/>
      <c r="U484" s="29"/>
      <c r="V484" s="29"/>
      <c r="W484" s="29"/>
      <c r="X484" s="29"/>
      <c r="Y484" s="29"/>
      <c r="Z484" s="29"/>
      <c r="AA484" s="29"/>
    </row>
    <row r="485" spans="1:27">
      <c r="A485" s="23"/>
      <c r="B485" s="31"/>
      <c r="C485" s="29"/>
      <c r="D485" s="29"/>
      <c r="E485" s="29"/>
      <c r="F485" s="29"/>
      <c r="G485" s="29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9"/>
      <c r="T485" s="29"/>
      <c r="U485" s="29"/>
      <c r="V485" s="29"/>
      <c r="W485" s="29"/>
      <c r="X485" s="29"/>
      <c r="Y485" s="29"/>
      <c r="Z485" s="29"/>
      <c r="AA485" s="29"/>
    </row>
    <row r="486" spans="1:27">
      <c r="A486" s="23"/>
      <c r="B486" s="31"/>
      <c r="C486" s="29"/>
      <c r="D486" s="29"/>
      <c r="E486" s="29"/>
      <c r="F486" s="29"/>
      <c r="G486" s="29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9"/>
      <c r="T486" s="29"/>
      <c r="U486" s="29"/>
      <c r="V486" s="29"/>
      <c r="W486" s="29"/>
      <c r="X486" s="29"/>
      <c r="Y486" s="29"/>
      <c r="Z486" s="29"/>
      <c r="AA486" s="29"/>
    </row>
    <row r="487" spans="1:27">
      <c r="A487" s="23"/>
      <c r="B487" s="31"/>
      <c r="C487" s="29"/>
      <c r="D487" s="29"/>
      <c r="E487" s="29"/>
      <c r="F487" s="29"/>
      <c r="G487" s="29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9"/>
      <c r="T487" s="29"/>
      <c r="U487" s="29"/>
      <c r="V487" s="29"/>
      <c r="W487" s="29"/>
      <c r="X487" s="29"/>
      <c r="Y487" s="29"/>
      <c r="Z487" s="29"/>
      <c r="AA487" s="29"/>
    </row>
    <row r="488" spans="1:27">
      <c r="A488" s="23"/>
      <c r="B488" s="31"/>
      <c r="C488" s="29"/>
      <c r="D488" s="29"/>
      <c r="E488" s="29"/>
      <c r="F488" s="29"/>
      <c r="G488" s="29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9"/>
      <c r="T488" s="29"/>
      <c r="U488" s="29"/>
      <c r="V488" s="29"/>
      <c r="W488" s="29"/>
      <c r="X488" s="29"/>
      <c r="Y488" s="29"/>
      <c r="Z488" s="29"/>
      <c r="AA488" s="29"/>
    </row>
    <row r="489" spans="1:27">
      <c r="A489" s="23"/>
      <c r="B489" s="31"/>
      <c r="C489" s="29"/>
      <c r="D489" s="29"/>
      <c r="E489" s="29"/>
      <c r="F489" s="29"/>
      <c r="G489" s="29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9"/>
      <c r="T489" s="29"/>
      <c r="U489" s="29"/>
      <c r="V489" s="29"/>
      <c r="W489" s="29"/>
      <c r="X489" s="29"/>
      <c r="Y489" s="29"/>
      <c r="Z489" s="29"/>
      <c r="AA489" s="29"/>
    </row>
    <row r="490" spans="1:27">
      <c r="A490" s="23"/>
      <c r="B490" s="31"/>
      <c r="C490" s="29"/>
      <c r="D490" s="29"/>
      <c r="E490" s="29"/>
      <c r="F490" s="29"/>
      <c r="G490" s="29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9"/>
      <c r="T490" s="29"/>
      <c r="U490" s="29"/>
      <c r="V490" s="29"/>
      <c r="W490" s="29"/>
      <c r="X490" s="29"/>
      <c r="Y490" s="29"/>
      <c r="Z490" s="29"/>
      <c r="AA490" s="29"/>
    </row>
    <row r="491" spans="1:27">
      <c r="A491" s="23"/>
      <c r="B491" s="31"/>
      <c r="C491" s="29"/>
      <c r="D491" s="29"/>
      <c r="E491" s="29"/>
      <c r="F491" s="29"/>
      <c r="G491" s="29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9"/>
      <c r="T491" s="29"/>
      <c r="U491" s="29"/>
      <c r="V491" s="29"/>
      <c r="W491" s="29"/>
      <c r="X491" s="29"/>
      <c r="Y491" s="29"/>
      <c r="Z491" s="29"/>
      <c r="AA491" s="29"/>
    </row>
    <row r="492" spans="1:27">
      <c r="A492" s="23"/>
      <c r="B492" s="31"/>
      <c r="C492" s="29"/>
      <c r="D492" s="29"/>
      <c r="E492" s="29"/>
      <c r="F492" s="29"/>
      <c r="G492" s="29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9"/>
      <c r="T492" s="29"/>
      <c r="U492" s="29"/>
      <c r="V492" s="29"/>
      <c r="W492" s="29"/>
      <c r="X492" s="29"/>
      <c r="Y492" s="29"/>
      <c r="Z492" s="29"/>
      <c r="AA492" s="29"/>
    </row>
    <row r="493" spans="1:27">
      <c r="A493" s="23"/>
      <c r="B493" s="31"/>
      <c r="C493" s="29"/>
      <c r="D493" s="29"/>
      <c r="E493" s="29"/>
      <c r="F493" s="29"/>
      <c r="G493" s="29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9"/>
      <c r="T493" s="29"/>
      <c r="U493" s="29"/>
      <c r="V493" s="29"/>
      <c r="W493" s="29"/>
      <c r="X493" s="29"/>
      <c r="Y493" s="29"/>
      <c r="Z493" s="29"/>
      <c r="AA493" s="29"/>
    </row>
    <row r="494" spans="1:27">
      <c r="A494" s="23"/>
      <c r="B494" s="31"/>
      <c r="C494" s="29"/>
      <c r="D494" s="29"/>
      <c r="E494" s="29"/>
      <c r="F494" s="29"/>
      <c r="G494" s="29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9"/>
      <c r="T494" s="29"/>
      <c r="U494" s="29"/>
      <c r="V494" s="29"/>
      <c r="W494" s="29"/>
      <c r="X494" s="29"/>
      <c r="Y494" s="29"/>
      <c r="Z494" s="29"/>
      <c r="AA494" s="29"/>
    </row>
    <row r="495" spans="1:27">
      <c r="A495" s="23"/>
      <c r="B495" s="31"/>
      <c r="C495" s="29"/>
      <c r="D495" s="29"/>
      <c r="E495" s="29"/>
      <c r="F495" s="29"/>
      <c r="G495" s="29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9"/>
      <c r="T495" s="29"/>
      <c r="U495" s="29"/>
      <c r="V495" s="29"/>
      <c r="W495" s="29"/>
      <c r="X495" s="29"/>
      <c r="Y495" s="29"/>
      <c r="Z495" s="29"/>
      <c r="AA495" s="29"/>
    </row>
    <row r="496" spans="1:27">
      <c r="A496" s="23"/>
      <c r="B496" s="31"/>
      <c r="C496" s="29"/>
      <c r="D496" s="29"/>
      <c r="E496" s="29"/>
      <c r="F496" s="29"/>
      <c r="G496" s="29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9"/>
      <c r="T496" s="29"/>
      <c r="U496" s="29"/>
      <c r="V496" s="29"/>
      <c r="W496" s="29"/>
      <c r="X496" s="29"/>
      <c r="Y496" s="29"/>
      <c r="Z496" s="29"/>
      <c r="AA496" s="29"/>
    </row>
    <row r="497" spans="1:27">
      <c r="A497" s="23"/>
      <c r="B497" s="31"/>
      <c r="C497" s="29"/>
      <c r="D497" s="29"/>
      <c r="E497" s="29"/>
      <c r="F497" s="29"/>
      <c r="G497" s="29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9"/>
      <c r="T497" s="29"/>
      <c r="U497" s="29"/>
      <c r="V497" s="29"/>
      <c r="W497" s="29"/>
      <c r="X497" s="29"/>
      <c r="Y497" s="29"/>
      <c r="Z497" s="29"/>
      <c r="AA497" s="29"/>
    </row>
    <row r="498" spans="1:27">
      <c r="A498" s="23"/>
      <c r="B498" s="31"/>
      <c r="C498" s="29"/>
      <c r="D498" s="29"/>
      <c r="E498" s="29"/>
      <c r="F498" s="29"/>
      <c r="G498" s="29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9"/>
      <c r="T498" s="29"/>
      <c r="U498" s="29"/>
      <c r="V498" s="29"/>
      <c r="W498" s="29"/>
      <c r="X498" s="29"/>
      <c r="Y498" s="29"/>
      <c r="Z498" s="29"/>
      <c r="AA498" s="29"/>
    </row>
    <row r="499" spans="1:27">
      <c r="A499" s="23"/>
      <c r="B499" s="31"/>
      <c r="C499" s="29"/>
      <c r="D499" s="29"/>
      <c r="E499" s="29"/>
      <c r="F499" s="29"/>
      <c r="G499" s="29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9"/>
      <c r="T499" s="29"/>
      <c r="U499" s="29"/>
      <c r="V499" s="29"/>
      <c r="W499" s="29"/>
      <c r="X499" s="29"/>
      <c r="Y499" s="29"/>
      <c r="Z499" s="29"/>
      <c r="AA499" s="29"/>
    </row>
    <row r="500" spans="1:27">
      <c r="A500" s="23"/>
      <c r="B500" s="31"/>
      <c r="C500" s="29"/>
      <c r="D500" s="29"/>
      <c r="E500" s="29"/>
      <c r="F500" s="29"/>
      <c r="G500" s="29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9"/>
      <c r="T500" s="29"/>
      <c r="U500" s="29"/>
      <c r="V500" s="29"/>
      <c r="W500" s="29"/>
      <c r="X500" s="29"/>
      <c r="Y500" s="29"/>
      <c r="Z500" s="29"/>
      <c r="AA500" s="29"/>
    </row>
    <row r="501" spans="1:27">
      <c r="A501" s="23"/>
      <c r="B501" s="31"/>
      <c r="C501" s="29"/>
      <c r="D501" s="29"/>
      <c r="E501" s="29"/>
      <c r="F501" s="29"/>
      <c r="G501" s="29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9"/>
      <c r="T501" s="29"/>
      <c r="U501" s="29"/>
      <c r="V501" s="29"/>
      <c r="W501" s="29"/>
      <c r="X501" s="29"/>
      <c r="Y501" s="29"/>
      <c r="Z501" s="29"/>
      <c r="AA501" s="29"/>
    </row>
    <row r="502" spans="1:27">
      <c r="A502" s="23"/>
      <c r="B502" s="31"/>
      <c r="C502" s="29"/>
      <c r="D502" s="29"/>
      <c r="E502" s="29"/>
      <c r="F502" s="29"/>
      <c r="G502" s="29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9"/>
      <c r="T502" s="29"/>
      <c r="U502" s="29"/>
      <c r="V502" s="29"/>
      <c r="W502" s="29"/>
      <c r="X502" s="29"/>
      <c r="Y502" s="29"/>
      <c r="Z502" s="29"/>
      <c r="AA502" s="29"/>
    </row>
    <row r="503" spans="1:27">
      <c r="A503" s="23"/>
      <c r="B503" s="31"/>
      <c r="C503" s="29"/>
      <c r="D503" s="29"/>
      <c r="E503" s="29"/>
      <c r="F503" s="29"/>
      <c r="G503" s="29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9"/>
      <c r="T503" s="29"/>
      <c r="U503" s="29"/>
      <c r="V503" s="29"/>
      <c r="W503" s="29"/>
      <c r="X503" s="29"/>
      <c r="Y503" s="29"/>
      <c r="Z503" s="29"/>
      <c r="AA503" s="29"/>
    </row>
    <row r="504" spans="1:27">
      <c r="A504" s="23"/>
      <c r="B504" s="31"/>
      <c r="C504" s="29"/>
      <c r="D504" s="29"/>
      <c r="E504" s="29"/>
      <c r="F504" s="29"/>
      <c r="G504" s="29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9"/>
      <c r="T504" s="29"/>
      <c r="U504" s="29"/>
      <c r="V504" s="29"/>
      <c r="W504" s="29"/>
      <c r="X504" s="29"/>
      <c r="Y504" s="29"/>
      <c r="Z504" s="29"/>
      <c r="AA504" s="29"/>
    </row>
    <row r="505" spans="1:27">
      <c r="A505" s="23"/>
      <c r="B505" s="31"/>
      <c r="C505" s="29"/>
      <c r="D505" s="29"/>
      <c r="E505" s="29"/>
      <c r="F505" s="29"/>
      <c r="G505" s="29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9"/>
      <c r="T505" s="29"/>
      <c r="U505" s="29"/>
      <c r="V505" s="29"/>
      <c r="W505" s="29"/>
      <c r="X505" s="29"/>
      <c r="Y505" s="29"/>
      <c r="Z505" s="29"/>
      <c r="AA505" s="29"/>
    </row>
    <row r="506" spans="1:27">
      <c r="A506" s="23"/>
      <c r="B506" s="31"/>
      <c r="C506" s="29"/>
      <c r="D506" s="29"/>
      <c r="E506" s="29"/>
      <c r="F506" s="29"/>
      <c r="G506" s="29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9"/>
      <c r="T506" s="29"/>
      <c r="U506" s="29"/>
      <c r="V506" s="29"/>
      <c r="W506" s="29"/>
      <c r="X506" s="29"/>
      <c r="Y506" s="29"/>
      <c r="Z506" s="29"/>
      <c r="AA506" s="29"/>
    </row>
    <row r="507" spans="1:27">
      <c r="A507" s="23"/>
      <c r="B507" s="31"/>
      <c r="C507" s="29"/>
      <c r="D507" s="29"/>
      <c r="E507" s="29"/>
      <c r="F507" s="29"/>
      <c r="G507" s="29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9"/>
      <c r="T507" s="29"/>
      <c r="U507" s="29"/>
      <c r="V507" s="29"/>
      <c r="W507" s="29"/>
      <c r="X507" s="29"/>
      <c r="Y507" s="29"/>
      <c r="Z507" s="29"/>
      <c r="AA507" s="29"/>
    </row>
    <row r="508" spans="1:27">
      <c r="A508" s="23"/>
      <c r="B508" s="31"/>
      <c r="C508" s="29"/>
      <c r="D508" s="29"/>
      <c r="E508" s="29"/>
      <c r="F508" s="29"/>
      <c r="G508" s="29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9"/>
      <c r="T508" s="29"/>
      <c r="U508" s="29"/>
      <c r="V508" s="29"/>
      <c r="W508" s="29"/>
      <c r="X508" s="29"/>
      <c r="Y508" s="29"/>
      <c r="Z508" s="29"/>
      <c r="AA508" s="29"/>
    </row>
    <row r="509" spans="1:27">
      <c r="A509" s="23"/>
      <c r="B509" s="31"/>
      <c r="C509" s="29"/>
      <c r="D509" s="29"/>
      <c r="E509" s="29"/>
      <c r="F509" s="29"/>
      <c r="G509" s="29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9"/>
      <c r="T509" s="29"/>
      <c r="U509" s="29"/>
      <c r="V509" s="29"/>
      <c r="W509" s="29"/>
      <c r="X509" s="29"/>
      <c r="Y509" s="29"/>
      <c r="Z509" s="29"/>
      <c r="AA509" s="29"/>
    </row>
    <row r="510" spans="1:27">
      <c r="A510" s="23"/>
      <c r="B510" s="31"/>
      <c r="C510" s="29"/>
      <c r="D510" s="29"/>
      <c r="E510" s="29"/>
      <c r="F510" s="29"/>
      <c r="G510" s="29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9"/>
      <c r="T510" s="29"/>
      <c r="U510" s="29"/>
      <c r="V510" s="29"/>
      <c r="W510" s="29"/>
      <c r="X510" s="29"/>
      <c r="Y510" s="29"/>
      <c r="Z510" s="29"/>
      <c r="AA510" s="29"/>
    </row>
    <row r="511" spans="1:27">
      <c r="A511" s="23"/>
      <c r="B511" s="31"/>
      <c r="C511" s="29"/>
      <c r="D511" s="29"/>
      <c r="E511" s="29"/>
      <c r="F511" s="29"/>
      <c r="G511" s="29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9"/>
      <c r="T511" s="29"/>
      <c r="U511" s="29"/>
      <c r="V511" s="29"/>
      <c r="W511" s="29"/>
      <c r="X511" s="29"/>
      <c r="Y511" s="29"/>
      <c r="Z511" s="29"/>
      <c r="AA511" s="29"/>
    </row>
    <row r="512" spans="1:27">
      <c r="A512" s="23"/>
      <c r="B512" s="31"/>
      <c r="C512" s="29"/>
      <c r="D512" s="29"/>
      <c r="E512" s="29"/>
      <c r="F512" s="29"/>
      <c r="G512" s="29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9"/>
      <c r="T512" s="29"/>
      <c r="U512" s="29"/>
      <c r="V512" s="29"/>
      <c r="W512" s="29"/>
      <c r="X512" s="29"/>
      <c r="Y512" s="29"/>
      <c r="Z512" s="29"/>
      <c r="AA512" s="29"/>
    </row>
    <row r="513" spans="1:27">
      <c r="A513" s="23"/>
      <c r="B513" s="31"/>
      <c r="C513" s="29"/>
      <c r="D513" s="29"/>
      <c r="E513" s="29"/>
      <c r="F513" s="29"/>
      <c r="G513" s="29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9"/>
      <c r="T513" s="29"/>
      <c r="U513" s="29"/>
      <c r="V513" s="29"/>
      <c r="W513" s="29"/>
      <c r="X513" s="29"/>
      <c r="Y513" s="29"/>
      <c r="Z513" s="29"/>
      <c r="AA513" s="29"/>
    </row>
    <row r="514" spans="1:27">
      <c r="A514" s="23"/>
      <c r="B514" s="31"/>
      <c r="C514" s="29"/>
      <c r="D514" s="29"/>
      <c r="E514" s="29"/>
      <c r="F514" s="29"/>
      <c r="G514" s="29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9"/>
      <c r="T514" s="29"/>
      <c r="U514" s="29"/>
      <c r="V514" s="29"/>
      <c r="W514" s="29"/>
      <c r="X514" s="29"/>
      <c r="Y514" s="29"/>
      <c r="Z514" s="29"/>
      <c r="AA514" s="29"/>
    </row>
    <row r="515" spans="1:27">
      <c r="A515" s="23"/>
      <c r="B515" s="31"/>
      <c r="C515" s="29"/>
      <c r="D515" s="29"/>
      <c r="E515" s="29"/>
      <c r="F515" s="29"/>
      <c r="G515" s="29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9"/>
      <c r="T515" s="29"/>
      <c r="U515" s="29"/>
      <c r="V515" s="29"/>
      <c r="W515" s="29"/>
      <c r="X515" s="29"/>
      <c r="Y515" s="29"/>
      <c r="Z515" s="29"/>
      <c r="AA515" s="29"/>
    </row>
    <row r="516" spans="1:27">
      <c r="A516" s="23"/>
      <c r="B516" s="31"/>
      <c r="C516" s="29"/>
      <c r="D516" s="29"/>
      <c r="E516" s="29"/>
      <c r="F516" s="29"/>
      <c r="G516" s="29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9"/>
      <c r="T516" s="29"/>
      <c r="U516" s="29"/>
      <c r="V516" s="29"/>
      <c r="W516" s="29"/>
      <c r="X516" s="29"/>
      <c r="Y516" s="29"/>
      <c r="Z516" s="29"/>
      <c r="AA516" s="29"/>
    </row>
    <row r="517" spans="1:27">
      <c r="A517" s="23"/>
      <c r="B517" s="31"/>
      <c r="C517" s="29"/>
      <c r="D517" s="29"/>
      <c r="E517" s="29"/>
      <c r="F517" s="29"/>
      <c r="G517" s="29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9"/>
      <c r="T517" s="29"/>
      <c r="U517" s="29"/>
      <c r="V517" s="29"/>
      <c r="W517" s="29"/>
      <c r="X517" s="29"/>
      <c r="Y517" s="29"/>
      <c r="Z517" s="29"/>
      <c r="AA517" s="29"/>
    </row>
    <row r="518" spans="1:27">
      <c r="A518" s="23"/>
      <c r="B518" s="31"/>
      <c r="C518" s="29"/>
      <c r="D518" s="29"/>
      <c r="E518" s="29"/>
      <c r="F518" s="29"/>
      <c r="G518" s="29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9"/>
      <c r="T518" s="29"/>
      <c r="U518" s="29"/>
      <c r="V518" s="29"/>
      <c r="W518" s="29"/>
      <c r="X518" s="29"/>
      <c r="Y518" s="29"/>
      <c r="Z518" s="29"/>
      <c r="AA518" s="29"/>
    </row>
    <row r="519" spans="1:27">
      <c r="A519" s="23"/>
      <c r="B519" s="31"/>
      <c r="C519" s="29"/>
      <c r="D519" s="29"/>
      <c r="E519" s="29"/>
      <c r="F519" s="29"/>
      <c r="G519" s="29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9"/>
      <c r="T519" s="29"/>
      <c r="U519" s="29"/>
      <c r="V519" s="29"/>
      <c r="W519" s="29"/>
      <c r="X519" s="29"/>
      <c r="Y519" s="29"/>
      <c r="Z519" s="29"/>
      <c r="AA519" s="29"/>
    </row>
    <row r="520" spans="1:27">
      <c r="A520" s="23"/>
      <c r="B520" s="31"/>
      <c r="C520" s="29"/>
      <c r="D520" s="29"/>
      <c r="E520" s="29"/>
      <c r="F520" s="29"/>
      <c r="G520" s="29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9"/>
      <c r="T520" s="29"/>
      <c r="U520" s="29"/>
      <c r="V520" s="29"/>
      <c r="W520" s="29"/>
      <c r="X520" s="29"/>
      <c r="Y520" s="29"/>
      <c r="Z520" s="29"/>
      <c r="AA520" s="29"/>
    </row>
    <row r="521" spans="1:27">
      <c r="A521" s="23"/>
      <c r="B521" s="31"/>
      <c r="C521" s="29"/>
      <c r="D521" s="29"/>
      <c r="E521" s="29"/>
      <c r="F521" s="29"/>
      <c r="G521" s="29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9"/>
      <c r="T521" s="29"/>
      <c r="U521" s="29"/>
      <c r="V521" s="29"/>
      <c r="W521" s="29"/>
      <c r="X521" s="29"/>
      <c r="Y521" s="29"/>
      <c r="Z521" s="29"/>
      <c r="AA521" s="29"/>
    </row>
    <row r="522" spans="1:27">
      <c r="A522" s="23"/>
      <c r="B522" s="31"/>
      <c r="C522" s="29"/>
      <c r="D522" s="29"/>
      <c r="E522" s="29"/>
      <c r="F522" s="29"/>
      <c r="G522" s="29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9"/>
      <c r="T522" s="29"/>
      <c r="U522" s="29"/>
      <c r="V522" s="29"/>
      <c r="W522" s="29"/>
      <c r="X522" s="29"/>
      <c r="Y522" s="29"/>
      <c r="Z522" s="29"/>
      <c r="AA522" s="29"/>
    </row>
    <row r="523" spans="1:27">
      <c r="A523" s="23"/>
      <c r="B523" s="31"/>
      <c r="C523" s="29"/>
      <c r="D523" s="29"/>
      <c r="E523" s="29"/>
      <c r="F523" s="29"/>
      <c r="G523" s="29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9"/>
      <c r="T523" s="29"/>
      <c r="U523" s="29"/>
      <c r="V523" s="29"/>
      <c r="W523" s="29"/>
      <c r="X523" s="29"/>
      <c r="Y523" s="29"/>
      <c r="Z523" s="29"/>
      <c r="AA523" s="29"/>
    </row>
    <row r="524" spans="1:27">
      <c r="A524" s="23"/>
      <c r="B524" s="31"/>
      <c r="C524" s="29"/>
      <c r="D524" s="29"/>
      <c r="E524" s="29"/>
      <c r="F524" s="29"/>
      <c r="G524" s="29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9"/>
      <c r="T524" s="29"/>
      <c r="U524" s="29"/>
      <c r="V524" s="29"/>
      <c r="W524" s="29"/>
      <c r="X524" s="29"/>
      <c r="Y524" s="29"/>
      <c r="Z524" s="29"/>
      <c r="AA524" s="29"/>
    </row>
    <row r="525" spans="1:27">
      <c r="A525" s="23"/>
      <c r="B525" s="31"/>
      <c r="C525" s="29"/>
      <c r="D525" s="29"/>
      <c r="E525" s="29"/>
      <c r="F525" s="29"/>
      <c r="G525" s="29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9"/>
      <c r="T525" s="29"/>
      <c r="U525" s="29"/>
      <c r="V525" s="29"/>
      <c r="W525" s="29"/>
      <c r="X525" s="29"/>
      <c r="Y525" s="29"/>
      <c r="Z525" s="29"/>
      <c r="AA525" s="29"/>
    </row>
    <row r="526" spans="1:27">
      <c r="A526" s="23"/>
      <c r="B526" s="31"/>
      <c r="C526" s="29"/>
      <c r="D526" s="29"/>
      <c r="E526" s="29"/>
      <c r="F526" s="29"/>
      <c r="G526" s="29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9"/>
      <c r="T526" s="29"/>
      <c r="U526" s="29"/>
      <c r="V526" s="29"/>
      <c r="W526" s="29"/>
      <c r="X526" s="29"/>
      <c r="Y526" s="29"/>
      <c r="Z526" s="29"/>
      <c r="AA526" s="29"/>
    </row>
    <row r="527" spans="1:27">
      <c r="A527" s="23"/>
      <c r="B527" s="31"/>
      <c r="C527" s="29"/>
      <c r="D527" s="29"/>
      <c r="E527" s="29"/>
      <c r="F527" s="29"/>
      <c r="G527" s="29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9"/>
      <c r="T527" s="29"/>
      <c r="U527" s="29"/>
      <c r="V527" s="29"/>
      <c r="W527" s="29"/>
      <c r="X527" s="29"/>
      <c r="Y527" s="29"/>
      <c r="Z527" s="29"/>
      <c r="AA527" s="29"/>
    </row>
    <row r="528" spans="1:27">
      <c r="A528" s="23"/>
      <c r="B528" s="31"/>
      <c r="C528" s="29"/>
      <c r="D528" s="29"/>
      <c r="E528" s="29"/>
      <c r="F528" s="29"/>
      <c r="G528" s="29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9"/>
      <c r="T528" s="29"/>
      <c r="U528" s="29"/>
      <c r="V528" s="29"/>
      <c r="W528" s="29"/>
      <c r="X528" s="29"/>
      <c r="Y528" s="29"/>
      <c r="Z528" s="29"/>
      <c r="AA528" s="29"/>
    </row>
    <row r="529" spans="1:27">
      <c r="A529" s="23"/>
      <c r="B529" s="31"/>
      <c r="C529" s="29"/>
      <c r="D529" s="29"/>
      <c r="E529" s="29"/>
      <c r="F529" s="29"/>
      <c r="G529" s="29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9"/>
      <c r="T529" s="29"/>
      <c r="U529" s="29"/>
      <c r="V529" s="29"/>
      <c r="W529" s="29"/>
      <c r="X529" s="29"/>
      <c r="Y529" s="29"/>
      <c r="Z529" s="29"/>
      <c r="AA529" s="29"/>
    </row>
    <row r="530" spans="1:27">
      <c r="A530" s="23"/>
      <c r="B530" s="31"/>
      <c r="C530" s="29"/>
      <c r="D530" s="29"/>
      <c r="E530" s="29"/>
      <c r="F530" s="29"/>
      <c r="G530" s="29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9"/>
      <c r="T530" s="29"/>
      <c r="U530" s="29"/>
      <c r="V530" s="29"/>
      <c r="W530" s="29"/>
      <c r="X530" s="29"/>
      <c r="Y530" s="29"/>
      <c r="Z530" s="29"/>
      <c r="AA530" s="29"/>
    </row>
    <row r="531" spans="1:27">
      <c r="A531" s="23"/>
      <c r="B531" s="31"/>
      <c r="C531" s="29"/>
      <c r="D531" s="29"/>
      <c r="E531" s="29"/>
      <c r="F531" s="29"/>
      <c r="G531" s="29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9"/>
      <c r="T531" s="29"/>
      <c r="U531" s="29"/>
      <c r="V531" s="29"/>
      <c r="W531" s="29"/>
      <c r="X531" s="29"/>
      <c r="Y531" s="29"/>
      <c r="Z531" s="29"/>
      <c r="AA531" s="29"/>
    </row>
    <row r="532" spans="1:27">
      <c r="A532" s="23"/>
      <c r="B532" s="31"/>
      <c r="C532" s="29"/>
      <c r="D532" s="29"/>
      <c r="E532" s="29"/>
      <c r="F532" s="29"/>
      <c r="G532" s="29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9"/>
      <c r="T532" s="29"/>
      <c r="U532" s="29"/>
      <c r="V532" s="29"/>
      <c r="W532" s="29"/>
      <c r="X532" s="29"/>
      <c r="Y532" s="29"/>
      <c r="Z532" s="29"/>
      <c r="AA532" s="29"/>
    </row>
    <row r="533" spans="1:27">
      <c r="A533" s="23"/>
      <c r="B533" s="31"/>
      <c r="C533" s="29"/>
      <c r="D533" s="29"/>
      <c r="E533" s="29"/>
      <c r="F533" s="29"/>
      <c r="G533" s="29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9"/>
      <c r="T533" s="29"/>
      <c r="U533" s="29"/>
      <c r="V533" s="29"/>
      <c r="W533" s="29"/>
      <c r="X533" s="29"/>
      <c r="Y533" s="29"/>
      <c r="Z533" s="29"/>
      <c r="AA533" s="29"/>
    </row>
    <row r="534" spans="1:27">
      <c r="A534" s="23"/>
      <c r="B534" s="31"/>
      <c r="C534" s="29"/>
      <c r="D534" s="29"/>
      <c r="E534" s="29"/>
      <c r="F534" s="29"/>
      <c r="G534" s="29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9"/>
      <c r="T534" s="29"/>
      <c r="U534" s="29"/>
      <c r="V534" s="29"/>
      <c r="W534" s="29"/>
      <c r="X534" s="29"/>
      <c r="Y534" s="29"/>
      <c r="Z534" s="29"/>
      <c r="AA534" s="29"/>
    </row>
    <row r="535" spans="1:27">
      <c r="A535" s="23"/>
      <c r="B535" s="31"/>
      <c r="C535" s="29"/>
      <c r="D535" s="29"/>
      <c r="E535" s="29"/>
      <c r="F535" s="29"/>
      <c r="G535" s="29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9"/>
      <c r="T535" s="29"/>
      <c r="U535" s="29"/>
      <c r="V535" s="29"/>
      <c r="W535" s="29"/>
      <c r="X535" s="29"/>
      <c r="Y535" s="29"/>
      <c r="Z535" s="29"/>
      <c r="AA535" s="29"/>
    </row>
    <row r="536" spans="1:27">
      <c r="A536" s="23"/>
      <c r="B536" s="31"/>
      <c r="C536" s="29"/>
      <c r="D536" s="29"/>
      <c r="E536" s="29"/>
      <c r="F536" s="29"/>
      <c r="G536" s="29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9"/>
      <c r="T536" s="29"/>
      <c r="U536" s="29"/>
      <c r="V536" s="29"/>
      <c r="W536" s="29"/>
      <c r="X536" s="29"/>
      <c r="Y536" s="29"/>
      <c r="Z536" s="29"/>
      <c r="AA536" s="29"/>
    </row>
    <row r="537" spans="1:27">
      <c r="A537" s="23"/>
      <c r="B537" s="31"/>
      <c r="C537" s="29"/>
      <c r="D537" s="29"/>
      <c r="E537" s="29"/>
      <c r="F537" s="29"/>
      <c r="G537" s="29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9"/>
      <c r="T537" s="29"/>
      <c r="U537" s="29"/>
      <c r="V537" s="29"/>
      <c r="W537" s="29"/>
      <c r="X537" s="29"/>
      <c r="Y537" s="29"/>
      <c r="Z537" s="29"/>
      <c r="AA537" s="29"/>
    </row>
    <row r="538" spans="1:27">
      <c r="A538" s="23"/>
      <c r="B538" s="31"/>
      <c r="C538" s="29"/>
      <c r="D538" s="29"/>
      <c r="E538" s="29"/>
      <c r="F538" s="29"/>
      <c r="G538" s="29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9"/>
      <c r="T538" s="29"/>
      <c r="U538" s="29"/>
      <c r="V538" s="29"/>
      <c r="W538" s="29"/>
      <c r="X538" s="29"/>
      <c r="Y538" s="29"/>
      <c r="Z538" s="29"/>
      <c r="AA538" s="29"/>
    </row>
    <row r="539" spans="1:27">
      <c r="A539" s="23"/>
      <c r="B539" s="31"/>
      <c r="C539" s="29"/>
      <c r="D539" s="29"/>
      <c r="E539" s="29"/>
      <c r="F539" s="29"/>
      <c r="G539" s="29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9"/>
      <c r="T539" s="29"/>
      <c r="U539" s="29"/>
      <c r="V539" s="29"/>
      <c r="W539" s="29"/>
      <c r="X539" s="29"/>
      <c r="Y539" s="29"/>
      <c r="Z539" s="29"/>
      <c r="AA539" s="29"/>
    </row>
    <row r="540" spans="1:27">
      <c r="A540" s="23"/>
      <c r="B540" s="31"/>
      <c r="C540" s="29"/>
      <c r="D540" s="29"/>
      <c r="E540" s="29"/>
      <c r="F540" s="29"/>
      <c r="G540" s="29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9"/>
      <c r="T540" s="29"/>
      <c r="U540" s="29"/>
      <c r="V540" s="29"/>
      <c r="W540" s="29"/>
      <c r="X540" s="29"/>
      <c r="Y540" s="29"/>
      <c r="Z540" s="29"/>
      <c r="AA540" s="29"/>
    </row>
    <row r="541" spans="1:27">
      <c r="A541" s="23"/>
      <c r="B541" s="31"/>
      <c r="C541" s="29"/>
      <c r="D541" s="29"/>
      <c r="E541" s="29"/>
      <c r="F541" s="29"/>
      <c r="G541" s="29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9"/>
      <c r="T541" s="29"/>
      <c r="U541" s="29"/>
      <c r="V541" s="29"/>
      <c r="W541" s="29"/>
      <c r="X541" s="29"/>
      <c r="Y541" s="29"/>
      <c r="Z541" s="29"/>
      <c r="AA541" s="29"/>
    </row>
    <row r="542" spans="1:27">
      <c r="A542" s="23"/>
      <c r="B542" s="31"/>
      <c r="C542" s="29"/>
      <c r="D542" s="29"/>
      <c r="E542" s="29"/>
      <c r="F542" s="29"/>
      <c r="G542" s="29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9"/>
      <c r="T542" s="29"/>
      <c r="U542" s="29"/>
      <c r="V542" s="29"/>
      <c r="W542" s="29"/>
      <c r="X542" s="29"/>
      <c r="Y542" s="29"/>
      <c r="Z542" s="29"/>
      <c r="AA542" s="29"/>
    </row>
    <row r="543" spans="1:27">
      <c r="A543" s="23"/>
      <c r="B543" s="31"/>
      <c r="C543" s="29"/>
      <c r="D543" s="29"/>
      <c r="E543" s="29"/>
      <c r="F543" s="29"/>
      <c r="G543" s="29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9"/>
      <c r="T543" s="29"/>
      <c r="U543" s="29"/>
      <c r="V543" s="29"/>
      <c r="W543" s="29"/>
      <c r="X543" s="29"/>
      <c r="Y543" s="29"/>
      <c r="Z543" s="29"/>
      <c r="AA543" s="29"/>
    </row>
    <row r="544" spans="1:27">
      <c r="A544" s="23"/>
      <c r="B544" s="31"/>
      <c r="C544" s="29"/>
      <c r="D544" s="29"/>
      <c r="E544" s="29"/>
      <c r="F544" s="29"/>
      <c r="G544" s="29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9"/>
      <c r="T544" s="29"/>
      <c r="U544" s="29"/>
      <c r="V544" s="29"/>
      <c r="W544" s="29"/>
      <c r="X544" s="29"/>
      <c r="Y544" s="29"/>
      <c r="Z544" s="29"/>
      <c r="AA544" s="29"/>
    </row>
    <row r="545" spans="1:27">
      <c r="A545" s="23"/>
      <c r="B545" s="31"/>
      <c r="C545" s="29"/>
      <c r="D545" s="29"/>
      <c r="E545" s="29"/>
      <c r="F545" s="29"/>
      <c r="G545" s="29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9"/>
      <c r="T545" s="29"/>
      <c r="U545" s="29"/>
      <c r="V545" s="29"/>
      <c r="W545" s="29"/>
      <c r="X545" s="29"/>
      <c r="Y545" s="29"/>
      <c r="Z545" s="29"/>
      <c r="AA545" s="29"/>
    </row>
    <row r="546" spans="1:27">
      <c r="A546" s="23"/>
      <c r="B546" s="31"/>
      <c r="C546" s="29"/>
      <c r="D546" s="29"/>
      <c r="E546" s="29"/>
      <c r="F546" s="29"/>
      <c r="G546" s="29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9"/>
      <c r="T546" s="29"/>
      <c r="U546" s="29"/>
      <c r="V546" s="29"/>
      <c r="W546" s="29"/>
      <c r="X546" s="29"/>
      <c r="Y546" s="29"/>
      <c r="Z546" s="29"/>
      <c r="AA546" s="29"/>
    </row>
    <row r="547" spans="1:27">
      <c r="A547" s="23"/>
      <c r="B547" s="31"/>
      <c r="C547" s="29"/>
      <c r="D547" s="29"/>
      <c r="E547" s="29"/>
      <c r="F547" s="29"/>
      <c r="G547" s="29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9"/>
      <c r="T547" s="29"/>
      <c r="U547" s="29"/>
      <c r="V547" s="29"/>
      <c r="W547" s="29"/>
      <c r="X547" s="29"/>
      <c r="Y547" s="29"/>
      <c r="Z547" s="29"/>
      <c r="AA547" s="29"/>
    </row>
    <row r="548" spans="1:27">
      <c r="A548" s="23"/>
      <c r="B548" s="31"/>
      <c r="C548" s="29"/>
      <c r="D548" s="29"/>
      <c r="E548" s="29"/>
      <c r="F548" s="29"/>
      <c r="G548" s="29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9"/>
      <c r="T548" s="29"/>
      <c r="U548" s="29"/>
      <c r="V548" s="29"/>
      <c r="W548" s="29"/>
      <c r="X548" s="29"/>
      <c r="Y548" s="29"/>
      <c r="Z548" s="29"/>
      <c r="AA548" s="29"/>
    </row>
    <row r="549" spans="1:27">
      <c r="A549" s="23"/>
      <c r="B549" s="31"/>
      <c r="C549" s="29"/>
      <c r="D549" s="29"/>
      <c r="E549" s="29"/>
      <c r="F549" s="29"/>
      <c r="G549" s="29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9"/>
      <c r="T549" s="29"/>
      <c r="U549" s="29"/>
      <c r="V549" s="29"/>
      <c r="W549" s="29"/>
      <c r="X549" s="29"/>
      <c r="Y549" s="29"/>
      <c r="Z549" s="29"/>
      <c r="AA549" s="29"/>
    </row>
    <row r="550" spans="1:27">
      <c r="A550" s="23"/>
      <c r="B550" s="31"/>
      <c r="C550" s="29"/>
      <c r="D550" s="29"/>
      <c r="E550" s="29"/>
      <c r="F550" s="29"/>
      <c r="G550" s="29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9"/>
      <c r="T550" s="29"/>
      <c r="U550" s="29"/>
      <c r="V550" s="29"/>
      <c r="W550" s="29"/>
      <c r="X550" s="29"/>
      <c r="Y550" s="29"/>
      <c r="Z550" s="29"/>
      <c r="AA550" s="29"/>
    </row>
    <row r="551" spans="1:27">
      <c r="A551" s="23"/>
      <c r="B551" s="31"/>
      <c r="C551" s="29"/>
      <c r="D551" s="29"/>
      <c r="E551" s="29"/>
      <c r="F551" s="29"/>
      <c r="G551" s="29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9"/>
      <c r="T551" s="29"/>
      <c r="U551" s="29"/>
      <c r="V551" s="29"/>
      <c r="W551" s="29"/>
      <c r="X551" s="29"/>
      <c r="Y551" s="29"/>
      <c r="Z551" s="29"/>
      <c r="AA551" s="29"/>
    </row>
    <row r="552" spans="1:27">
      <c r="A552" s="23"/>
      <c r="B552" s="31"/>
      <c r="C552" s="29"/>
      <c r="D552" s="29"/>
      <c r="E552" s="29"/>
      <c r="F552" s="29"/>
      <c r="G552" s="29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9"/>
      <c r="T552" s="29"/>
      <c r="U552" s="29"/>
      <c r="V552" s="29"/>
      <c r="W552" s="29"/>
      <c r="X552" s="29"/>
      <c r="Y552" s="29"/>
      <c r="Z552" s="29"/>
      <c r="AA552" s="29"/>
    </row>
    <row r="553" spans="1:27">
      <c r="A553" s="23"/>
      <c r="B553" s="31"/>
      <c r="C553" s="29"/>
      <c r="D553" s="29"/>
      <c r="E553" s="29"/>
      <c r="F553" s="29"/>
      <c r="G553" s="29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9"/>
      <c r="T553" s="29"/>
      <c r="U553" s="29"/>
      <c r="V553" s="29"/>
      <c r="W553" s="29"/>
      <c r="X553" s="29"/>
      <c r="Y553" s="29"/>
      <c r="Z553" s="29"/>
      <c r="AA553" s="29"/>
    </row>
    <row r="554" spans="1:27">
      <c r="A554" s="23"/>
      <c r="B554" s="31"/>
      <c r="C554" s="29"/>
      <c r="D554" s="29"/>
      <c r="E554" s="29"/>
      <c r="F554" s="29"/>
      <c r="G554" s="29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9"/>
      <c r="T554" s="29"/>
      <c r="U554" s="29"/>
      <c r="V554" s="29"/>
      <c r="W554" s="29"/>
      <c r="X554" s="29"/>
      <c r="Y554" s="29"/>
      <c r="Z554" s="29"/>
      <c r="AA554" s="29"/>
    </row>
    <row r="555" spans="1:27">
      <c r="A555" s="23"/>
      <c r="B555" s="31"/>
      <c r="C555" s="29"/>
      <c r="D555" s="29"/>
      <c r="E555" s="29"/>
      <c r="F555" s="29"/>
      <c r="G555" s="29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9"/>
      <c r="T555" s="29"/>
      <c r="U555" s="29"/>
      <c r="V555" s="29"/>
      <c r="W555" s="29"/>
      <c r="X555" s="29"/>
      <c r="Y555" s="29"/>
      <c r="Z555" s="29"/>
      <c r="AA555" s="29"/>
    </row>
    <row r="556" spans="1:27">
      <c r="A556" s="23"/>
      <c r="B556" s="31"/>
      <c r="C556" s="29"/>
      <c r="D556" s="29"/>
      <c r="E556" s="29"/>
      <c r="F556" s="29"/>
      <c r="G556" s="29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9"/>
      <c r="T556" s="29"/>
      <c r="U556" s="29"/>
      <c r="V556" s="29"/>
      <c r="W556" s="29"/>
      <c r="X556" s="29"/>
      <c r="Y556" s="29"/>
      <c r="Z556" s="29"/>
      <c r="AA556" s="29"/>
    </row>
    <row r="557" spans="1:27">
      <c r="A557" s="23"/>
      <c r="B557" s="31"/>
      <c r="C557" s="29"/>
      <c r="D557" s="29"/>
      <c r="E557" s="29"/>
      <c r="F557" s="29"/>
      <c r="G557" s="29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9"/>
      <c r="T557" s="29"/>
      <c r="U557" s="29"/>
      <c r="V557" s="29"/>
      <c r="W557" s="29"/>
      <c r="X557" s="29"/>
      <c r="Y557" s="29"/>
      <c r="Z557" s="29"/>
      <c r="AA557" s="29"/>
    </row>
    <row r="558" spans="1:27">
      <c r="A558" s="23"/>
      <c r="B558" s="31"/>
      <c r="C558" s="29"/>
      <c r="D558" s="29"/>
      <c r="E558" s="29"/>
      <c r="F558" s="29"/>
      <c r="G558" s="29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9"/>
      <c r="T558" s="29"/>
      <c r="U558" s="29"/>
      <c r="V558" s="29"/>
      <c r="W558" s="29"/>
      <c r="X558" s="29"/>
      <c r="Y558" s="29"/>
      <c r="Z558" s="29"/>
      <c r="AA558" s="29"/>
    </row>
    <row r="559" spans="1:27">
      <c r="A559" s="23"/>
      <c r="B559" s="31"/>
      <c r="C559" s="29"/>
      <c r="D559" s="29"/>
      <c r="E559" s="29"/>
      <c r="F559" s="29"/>
      <c r="G559" s="29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9"/>
      <c r="T559" s="29"/>
      <c r="U559" s="29"/>
      <c r="V559" s="29"/>
      <c r="W559" s="29"/>
      <c r="X559" s="29"/>
      <c r="Y559" s="29"/>
      <c r="Z559" s="29"/>
      <c r="AA559" s="29"/>
    </row>
    <row r="560" spans="1:27">
      <c r="A560" s="23"/>
      <c r="B560" s="31"/>
      <c r="C560" s="29"/>
      <c r="D560" s="29"/>
      <c r="E560" s="29"/>
      <c r="F560" s="29"/>
      <c r="G560" s="29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9"/>
      <c r="T560" s="29"/>
      <c r="U560" s="29"/>
      <c r="V560" s="29"/>
      <c r="W560" s="29"/>
      <c r="X560" s="29"/>
      <c r="Y560" s="29"/>
      <c r="Z560" s="29"/>
      <c r="AA560" s="29"/>
    </row>
    <row r="561" spans="1:27">
      <c r="A561" s="23"/>
      <c r="B561" s="31"/>
      <c r="C561" s="29"/>
      <c r="D561" s="29"/>
      <c r="E561" s="29"/>
      <c r="F561" s="29"/>
      <c r="G561" s="29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9"/>
      <c r="T561" s="29"/>
      <c r="U561" s="29"/>
      <c r="V561" s="29"/>
      <c r="W561" s="29"/>
      <c r="X561" s="29"/>
      <c r="Y561" s="29"/>
      <c r="Z561" s="29"/>
      <c r="AA561" s="29"/>
    </row>
    <row r="562" spans="1:27">
      <c r="A562" s="23"/>
      <c r="B562" s="31"/>
      <c r="C562" s="29"/>
      <c r="D562" s="29"/>
      <c r="E562" s="29"/>
      <c r="F562" s="29"/>
      <c r="G562" s="29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9"/>
      <c r="T562" s="29"/>
      <c r="U562" s="29"/>
      <c r="V562" s="29"/>
      <c r="W562" s="29"/>
      <c r="X562" s="29"/>
      <c r="Y562" s="29"/>
      <c r="Z562" s="29"/>
      <c r="AA562" s="29"/>
    </row>
    <row r="563" spans="1:27">
      <c r="A563" s="23"/>
      <c r="B563" s="31"/>
      <c r="C563" s="29"/>
      <c r="D563" s="29"/>
      <c r="E563" s="29"/>
      <c r="F563" s="29"/>
      <c r="G563" s="29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9"/>
      <c r="T563" s="29"/>
      <c r="U563" s="29"/>
      <c r="V563" s="29"/>
      <c r="W563" s="29"/>
      <c r="X563" s="29"/>
      <c r="Y563" s="29"/>
      <c r="Z563" s="29"/>
      <c r="AA563" s="29"/>
    </row>
    <row r="564" spans="1:27">
      <c r="A564" s="23"/>
      <c r="B564" s="31"/>
      <c r="C564" s="29"/>
      <c r="D564" s="29"/>
      <c r="E564" s="29"/>
      <c r="F564" s="29"/>
      <c r="G564" s="29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9"/>
      <c r="T564" s="29"/>
      <c r="U564" s="29"/>
      <c r="V564" s="29"/>
      <c r="W564" s="29"/>
      <c r="X564" s="29"/>
      <c r="Y564" s="29"/>
      <c r="Z564" s="29"/>
      <c r="AA564" s="29"/>
    </row>
    <row r="565" spans="1:27">
      <c r="A565" s="23"/>
      <c r="B565" s="31"/>
      <c r="C565" s="29"/>
      <c r="D565" s="29"/>
      <c r="E565" s="29"/>
      <c r="F565" s="29"/>
      <c r="G565" s="29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9"/>
      <c r="T565" s="29"/>
      <c r="U565" s="29"/>
      <c r="V565" s="29"/>
      <c r="W565" s="29"/>
      <c r="X565" s="29"/>
      <c r="Y565" s="29"/>
      <c r="Z565" s="29"/>
      <c r="AA565" s="29"/>
    </row>
    <row r="566" spans="1:27">
      <c r="A566" s="23"/>
      <c r="B566" s="31"/>
      <c r="C566" s="29"/>
      <c r="D566" s="29"/>
      <c r="E566" s="29"/>
      <c r="F566" s="29"/>
      <c r="G566" s="29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9"/>
      <c r="T566" s="29"/>
      <c r="U566" s="29"/>
      <c r="V566" s="29"/>
      <c r="W566" s="29"/>
      <c r="X566" s="29"/>
      <c r="Y566" s="29"/>
      <c r="Z566" s="29"/>
      <c r="AA566" s="29"/>
    </row>
    <row r="567" spans="1:27">
      <c r="A567" s="23"/>
      <c r="B567" s="31"/>
      <c r="C567" s="29"/>
      <c r="D567" s="29"/>
      <c r="E567" s="29"/>
      <c r="F567" s="29"/>
      <c r="G567" s="29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9"/>
      <c r="T567" s="29"/>
      <c r="U567" s="29"/>
      <c r="V567" s="29"/>
      <c r="W567" s="29"/>
      <c r="X567" s="29"/>
      <c r="Y567" s="29"/>
      <c r="Z567" s="29"/>
      <c r="AA567" s="29"/>
    </row>
    <row r="568" spans="1:27">
      <c r="A568" s="23"/>
      <c r="B568" s="31"/>
      <c r="C568" s="29"/>
      <c r="D568" s="29"/>
      <c r="E568" s="29"/>
      <c r="F568" s="29"/>
      <c r="G568" s="29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9"/>
      <c r="T568" s="29"/>
      <c r="U568" s="29"/>
      <c r="V568" s="29"/>
      <c r="W568" s="29"/>
      <c r="X568" s="29"/>
      <c r="Y568" s="29"/>
      <c r="Z568" s="29"/>
      <c r="AA568" s="29"/>
    </row>
    <row r="569" spans="1:27">
      <c r="A569" s="23"/>
      <c r="B569" s="31"/>
      <c r="C569" s="29"/>
      <c r="D569" s="29"/>
      <c r="E569" s="29"/>
      <c r="F569" s="29"/>
      <c r="G569" s="29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9"/>
      <c r="T569" s="29"/>
      <c r="U569" s="29"/>
      <c r="V569" s="29"/>
      <c r="W569" s="29"/>
      <c r="X569" s="29"/>
      <c r="Y569" s="29"/>
      <c r="Z569" s="29"/>
      <c r="AA569" s="29"/>
    </row>
    <row r="570" spans="1:27">
      <c r="A570" s="23"/>
      <c r="B570" s="31"/>
      <c r="C570" s="29"/>
      <c r="D570" s="29"/>
      <c r="E570" s="29"/>
      <c r="F570" s="29"/>
      <c r="G570" s="29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9"/>
      <c r="T570" s="29"/>
      <c r="U570" s="29"/>
      <c r="V570" s="29"/>
      <c r="W570" s="29"/>
      <c r="X570" s="29"/>
      <c r="Y570" s="29"/>
      <c r="Z570" s="29"/>
      <c r="AA570" s="29"/>
    </row>
    <row r="571" spans="1:27">
      <c r="A571" s="23"/>
      <c r="B571" s="31"/>
      <c r="C571" s="29"/>
      <c r="D571" s="29"/>
      <c r="E571" s="29"/>
      <c r="F571" s="29"/>
      <c r="G571" s="29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9"/>
      <c r="T571" s="29"/>
      <c r="U571" s="29"/>
      <c r="V571" s="29"/>
      <c r="W571" s="29"/>
      <c r="X571" s="29"/>
      <c r="Y571" s="29"/>
      <c r="Z571" s="29"/>
      <c r="AA571" s="29"/>
    </row>
    <row r="572" spans="1:27">
      <c r="A572" s="23"/>
      <c r="B572" s="31"/>
      <c r="C572" s="29"/>
      <c r="D572" s="29"/>
      <c r="E572" s="29"/>
      <c r="F572" s="29"/>
      <c r="G572" s="29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9"/>
      <c r="T572" s="29"/>
      <c r="U572" s="29"/>
      <c r="V572" s="29"/>
      <c r="W572" s="29"/>
      <c r="X572" s="29"/>
      <c r="Y572" s="29"/>
      <c r="Z572" s="29"/>
      <c r="AA572" s="29"/>
    </row>
    <row r="573" spans="1:27">
      <c r="A573" s="23"/>
      <c r="B573" s="31"/>
      <c r="C573" s="29"/>
      <c r="D573" s="29"/>
      <c r="E573" s="29"/>
      <c r="F573" s="29"/>
      <c r="G573" s="29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9"/>
      <c r="T573" s="29"/>
      <c r="U573" s="29"/>
      <c r="V573" s="29"/>
      <c r="W573" s="29"/>
      <c r="X573" s="29"/>
      <c r="Y573" s="29"/>
      <c r="Z573" s="29"/>
      <c r="AA573" s="29"/>
    </row>
    <row r="574" spans="1:27">
      <c r="A574" s="23"/>
      <c r="B574" s="31"/>
      <c r="C574" s="29"/>
      <c r="D574" s="29"/>
      <c r="E574" s="29"/>
      <c r="F574" s="29"/>
      <c r="G574" s="29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9"/>
      <c r="T574" s="29"/>
      <c r="U574" s="29"/>
      <c r="V574" s="29"/>
      <c r="W574" s="29"/>
      <c r="X574" s="29"/>
      <c r="Y574" s="29"/>
      <c r="Z574" s="29"/>
      <c r="AA574" s="29"/>
    </row>
    <row r="575" spans="1:27">
      <c r="A575" s="23"/>
      <c r="B575" s="31"/>
      <c r="C575" s="29"/>
      <c r="D575" s="29"/>
      <c r="E575" s="29"/>
      <c r="F575" s="29"/>
      <c r="G575" s="29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9"/>
      <c r="T575" s="29"/>
      <c r="U575" s="29"/>
      <c r="V575" s="29"/>
      <c r="W575" s="29"/>
      <c r="X575" s="29"/>
      <c r="Y575" s="29"/>
      <c r="Z575" s="29"/>
      <c r="AA575" s="29"/>
    </row>
    <row r="576" spans="1:27">
      <c r="A576" s="23"/>
      <c r="B576" s="31"/>
      <c r="C576" s="29"/>
      <c r="D576" s="29"/>
      <c r="E576" s="29"/>
      <c r="F576" s="29"/>
      <c r="G576" s="29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9"/>
      <c r="T576" s="29"/>
      <c r="U576" s="29"/>
      <c r="V576" s="29"/>
      <c r="W576" s="29"/>
      <c r="X576" s="29"/>
      <c r="Y576" s="29"/>
      <c r="Z576" s="29"/>
      <c r="AA576" s="29"/>
    </row>
    <row r="577" spans="1:27">
      <c r="A577" s="23"/>
      <c r="B577" s="31"/>
      <c r="C577" s="29"/>
      <c r="D577" s="29"/>
      <c r="E577" s="29"/>
      <c r="F577" s="29"/>
      <c r="G577" s="29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9"/>
      <c r="T577" s="29"/>
      <c r="U577" s="29"/>
      <c r="V577" s="29"/>
      <c r="W577" s="29"/>
      <c r="X577" s="29"/>
      <c r="Y577" s="29"/>
      <c r="Z577" s="29"/>
      <c r="AA577" s="29"/>
    </row>
    <row r="578" spans="1:27">
      <c r="A578" s="23"/>
      <c r="B578" s="31"/>
      <c r="C578" s="29"/>
      <c r="D578" s="29"/>
      <c r="E578" s="29"/>
      <c r="F578" s="29"/>
      <c r="G578" s="29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9"/>
      <c r="T578" s="29"/>
      <c r="U578" s="29"/>
      <c r="V578" s="29"/>
      <c r="W578" s="29"/>
      <c r="X578" s="29"/>
      <c r="Y578" s="29"/>
      <c r="Z578" s="29"/>
      <c r="AA578" s="29"/>
    </row>
    <row r="579" spans="1:27">
      <c r="A579" s="23"/>
      <c r="B579" s="31"/>
      <c r="C579" s="29"/>
      <c r="D579" s="29"/>
      <c r="E579" s="29"/>
      <c r="F579" s="29"/>
      <c r="G579" s="29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9"/>
      <c r="T579" s="29"/>
      <c r="U579" s="29"/>
      <c r="V579" s="29"/>
      <c r="W579" s="29"/>
      <c r="X579" s="29"/>
      <c r="Y579" s="29"/>
      <c r="Z579" s="29"/>
      <c r="AA579" s="29"/>
    </row>
    <row r="580" spans="1:27">
      <c r="A580" s="23"/>
      <c r="B580" s="31"/>
      <c r="C580" s="29"/>
      <c r="D580" s="29"/>
      <c r="E580" s="29"/>
      <c r="F580" s="29"/>
      <c r="G580" s="29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9"/>
      <c r="T580" s="29"/>
      <c r="U580" s="29"/>
      <c r="V580" s="29"/>
      <c r="W580" s="29"/>
      <c r="X580" s="29"/>
      <c r="Y580" s="29"/>
      <c r="Z580" s="29"/>
      <c r="AA580" s="29"/>
    </row>
    <row r="581" spans="1:27">
      <c r="A581" s="23"/>
      <c r="B581" s="31"/>
      <c r="C581" s="29"/>
      <c r="D581" s="29"/>
      <c r="E581" s="29"/>
      <c r="F581" s="29"/>
      <c r="G581" s="29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9"/>
      <c r="T581" s="29"/>
      <c r="U581" s="29"/>
      <c r="V581" s="29"/>
      <c r="W581" s="29"/>
      <c r="X581" s="29"/>
      <c r="Y581" s="29"/>
      <c r="Z581" s="29"/>
      <c r="AA581" s="29"/>
    </row>
    <row r="582" spans="1:27">
      <c r="A582" s="23"/>
      <c r="B582" s="31"/>
      <c r="C582" s="29"/>
      <c r="D582" s="29"/>
      <c r="E582" s="29"/>
      <c r="F582" s="29"/>
      <c r="G582" s="29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9"/>
      <c r="T582" s="29"/>
      <c r="U582" s="29"/>
      <c r="V582" s="29"/>
      <c r="W582" s="29"/>
      <c r="X582" s="29"/>
      <c r="Y582" s="29"/>
      <c r="Z582" s="29"/>
      <c r="AA582" s="29"/>
    </row>
    <row r="583" spans="1:27">
      <c r="A583" s="23"/>
      <c r="B583" s="31"/>
      <c r="C583" s="29"/>
      <c r="D583" s="29"/>
      <c r="E583" s="29"/>
      <c r="F583" s="29"/>
      <c r="G583" s="29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9"/>
      <c r="T583" s="29"/>
      <c r="U583" s="29"/>
      <c r="V583" s="29"/>
      <c r="W583" s="29"/>
      <c r="X583" s="29"/>
      <c r="Y583" s="29"/>
      <c r="Z583" s="29"/>
      <c r="AA583" s="29"/>
    </row>
    <row r="584" spans="1:27">
      <c r="A584" s="23"/>
      <c r="B584" s="31"/>
      <c r="C584" s="29"/>
      <c r="D584" s="29"/>
      <c r="E584" s="29"/>
      <c r="F584" s="29"/>
      <c r="G584" s="29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9"/>
      <c r="T584" s="29"/>
      <c r="U584" s="29"/>
      <c r="V584" s="29"/>
      <c r="W584" s="29"/>
      <c r="X584" s="29"/>
      <c r="Y584" s="29"/>
      <c r="Z584" s="29"/>
      <c r="AA584" s="29"/>
    </row>
    <row r="585" spans="1:27">
      <c r="A585" s="23"/>
      <c r="B585" s="31"/>
      <c r="C585" s="29"/>
      <c r="D585" s="29"/>
      <c r="E585" s="29"/>
      <c r="F585" s="29"/>
      <c r="G585" s="29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9"/>
      <c r="T585" s="29"/>
      <c r="U585" s="29"/>
      <c r="V585" s="29"/>
      <c r="W585" s="29"/>
      <c r="X585" s="29"/>
      <c r="Y585" s="29"/>
      <c r="Z585" s="29"/>
      <c r="AA585" s="29"/>
    </row>
    <row r="586" spans="1:27">
      <c r="A586" s="23"/>
      <c r="B586" s="31"/>
      <c r="C586" s="29"/>
      <c r="D586" s="29"/>
      <c r="E586" s="29"/>
      <c r="F586" s="29"/>
      <c r="G586" s="29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9"/>
      <c r="T586" s="29"/>
      <c r="U586" s="29"/>
      <c r="V586" s="29"/>
      <c r="W586" s="29"/>
      <c r="X586" s="29"/>
      <c r="Y586" s="29"/>
      <c r="Z586" s="29"/>
      <c r="AA586" s="29"/>
    </row>
    <row r="587" spans="1:27">
      <c r="A587" s="23"/>
      <c r="B587" s="31"/>
      <c r="C587" s="29"/>
      <c r="D587" s="29"/>
      <c r="E587" s="29"/>
      <c r="F587" s="29"/>
      <c r="G587" s="29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9"/>
      <c r="T587" s="29"/>
      <c r="U587" s="29"/>
      <c r="V587" s="29"/>
      <c r="W587" s="29"/>
      <c r="X587" s="29"/>
      <c r="Y587" s="29"/>
      <c r="Z587" s="29"/>
      <c r="AA587" s="29"/>
    </row>
    <row r="588" spans="1:27">
      <c r="A588" s="23"/>
      <c r="B588" s="31"/>
      <c r="C588" s="29"/>
      <c r="D588" s="29"/>
      <c r="E588" s="29"/>
      <c r="F588" s="29"/>
      <c r="G588" s="29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9"/>
      <c r="T588" s="29"/>
      <c r="U588" s="29"/>
      <c r="V588" s="29"/>
      <c r="W588" s="29"/>
      <c r="X588" s="29"/>
      <c r="Y588" s="29"/>
      <c r="Z588" s="29"/>
      <c r="AA588" s="29"/>
    </row>
    <row r="589" spans="1:27">
      <c r="A589" s="23"/>
      <c r="B589" s="31"/>
      <c r="C589" s="29"/>
      <c r="D589" s="29"/>
      <c r="E589" s="29"/>
      <c r="F589" s="29"/>
      <c r="G589" s="29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9"/>
      <c r="T589" s="29"/>
      <c r="U589" s="29"/>
      <c r="V589" s="29"/>
      <c r="W589" s="29"/>
      <c r="X589" s="29"/>
      <c r="Y589" s="29"/>
      <c r="Z589" s="29"/>
      <c r="AA589" s="29"/>
    </row>
    <row r="590" spans="1:27">
      <c r="A590" s="23"/>
      <c r="B590" s="31"/>
      <c r="C590" s="29"/>
      <c r="D590" s="29"/>
      <c r="E590" s="29"/>
      <c r="F590" s="29"/>
      <c r="G590" s="29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9"/>
      <c r="T590" s="29"/>
      <c r="U590" s="29"/>
      <c r="V590" s="29"/>
      <c r="W590" s="29"/>
      <c r="X590" s="29"/>
      <c r="Y590" s="29"/>
      <c r="Z590" s="29"/>
      <c r="AA590" s="29"/>
    </row>
    <row r="591" spans="1:27">
      <c r="A591" s="23"/>
      <c r="B591" s="31"/>
      <c r="C591" s="29"/>
      <c r="D591" s="29"/>
      <c r="E591" s="29"/>
      <c r="F591" s="29"/>
      <c r="G591" s="29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9"/>
      <c r="T591" s="29"/>
      <c r="U591" s="29"/>
      <c r="V591" s="29"/>
      <c r="W591" s="29"/>
      <c r="X591" s="29"/>
      <c r="Y591" s="29"/>
      <c r="Z591" s="29"/>
      <c r="AA591" s="29"/>
    </row>
    <row r="592" spans="1:27">
      <c r="A592" s="23"/>
      <c r="B592" s="31"/>
      <c r="C592" s="29"/>
      <c r="D592" s="29"/>
      <c r="E592" s="29"/>
      <c r="F592" s="29"/>
      <c r="G592" s="29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9"/>
      <c r="T592" s="29"/>
      <c r="U592" s="29"/>
      <c r="V592" s="29"/>
      <c r="W592" s="29"/>
      <c r="X592" s="29"/>
      <c r="Y592" s="29"/>
      <c r="Z592" s="29"/>
      <c r="AA592" s="29"/>
    </row>
    <row r="593" spans="1:27">
      <c r="A593" s="23"/>
      <c r="B593" s="31"/>
      <c r="C593" s="29"/>
      <c r="D593" s="29"/>
      <c r="E593" s="29"/>
      <c r="F593" s="29"/>
      <c r="G593" s="29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9"/>
      <c r="T593" s="29"/>
      <c r="U593" s="29"/>
      <c r="V593" s="29"/>
      <c r="W593" s="29"/>
      <c r="X593" s="29"/>
      <c r="Y593" s="29"/>
      <c r="Z593" s="29"/>
      <c r="AA593" s="29"/>
    </row>
    <row r="594" spans="1:27">
      <c r="A594" s="23"/>
      <c r="B594" s="31"/>
      <c r="C594" s="29"/>
      <c r="D594" s="29"/>
      <c r="E594" s="29"/>
      <c r="F594" s="29"/>
      <c r="G594" s="29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9"/>
      <c r="T594" s="29"/>
      <c r="U594" s="29"/>
      <c r="V594" s="29"/>
      <c r="W594" s="29"/>
      <c r="X594" s="29"/>
      <c r="Y594" s="29"/>
      <c r="Z594" s="29"/>
      <c r="AA594" s="29"/>
    </row>
    <row r="595" spans="1:27">
      <c r="A595" s="23"/>
      <c r="B595" s="31"/>
      <c r="C595" s="29"/>
      <c r="D595" s="29"/>
      <c r="E595" s="29"/>
      <c r="F595" s="29"/>
      <c r="G595" s="29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9"/>
      <c r="T595" s="29"/>
      <c r="U595" s="29"/>
      <c r="V595" s="29"/>
      <c r="W595" s="29"/>
      <c r="X595" s="29"/>
      <c r="Y595" s="29"/>
      <c r="Z595" s="29"/>
      <c r="AA595" s="29"/>
    </row>
    <row r="596" spans="1:27">
      <c r="A596" s="23"/>
      <c r="B596" s="31"/>
      <c r="C596" s="29"/>
      <c r="D596" s="29"/>
      <c r="E596" s="29"/>
      <c r="F596" s="29"/>
      <c r="G596" s="29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9"/>
      <c r="T596" s="29"/>
      <c r="U596" s="29"/>
      <c r="V596" s="29"/>
      <c r="W596" s="29"/>
      <c r="X596" s="29"/>
      <c r="Y596" s="29"/>
      <c r="Z596" s="29"/>
      <c r="AA596" s="29"/>
    </row>
    <row r="597" spans="1:27">
      <c r="A597" s="23"/>
      <c r="B597" s="31"/>
      <c r="C597" s="29"/>
      <c r="D597" s="29"/>
      <c r="E597" s="29"/>
      <c r="F597" s="29"/>
      <c r="G597" s="29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9"/>
      <c r="T597" s="29"/>
      <c r="U597" s="29"/>
      <c r="V597" s="29"/>
      <c r="W597" s="29"/>
      <c r="X597" s="29"/>
      <c r="Y597" s="29"/>
      <c r="Z597" s="29"/>
      <c r="AA597" s="29"/>
    </row>
    <row r="598" spans="1:27">
      <c r="A598" s="23"/>
      <c r="B598" s="31"/>
      <c r="C598" s="29"/>
      <c r="D598" s="29"/>
      <c r="E598" s="29"/>
      <c r="F598" s="29"/>
      <c r="G598" s="29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9"/>
      <c r="T598" s="29"/>
      <c r="U598" s="29"/>
      <c r="V598" s="29"/>
      <c r="W598" s="29"/>
      <c r="X598" s="29"/>
      <c r="Y598" s="29"/>
      <c r="Z598" s="29"/>
      <c r="AA598" s="29"/>
    </row>
    <row r="599" spans="1:27">
      <c r="A599" s="23"/>
      <c r="B599" s="31"/>
      <c r="C599" s="29"/>
      <c r="D599" s="29"/>
      <c r="E599" s="29"/>
      <c r="F599" s="29"/>
      <c r="G599" s="29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9"/>
      <c r="T599" s="29"/>
      <c r="U599" s="29"/>
      <c r="V599" s="29"/>
      <c r="W599" s="29"/>
      <c r="X599" s="29"/>
      <c r="Y599" s="29"/>
      <c r="Z599" s="29"/>
      <c r="AA599" s="29"/>
    </row>
    <row r="600" spans="1:27">
      <c r="A600" s="23"/>
      <c r="B600" s="31"/>
      <c r="C600" s="29"/>
      <c r="D600" s="29"/>
      <c r="E600" s="29"/>
      <c r="F600" s="29"/>
      <c r="G600" s="29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9"/>
      <c r="T600" s="29"/>
      <c r="U600" s="29"/>
      <c r="V600" s="29"/>
      <c r="W600" s="29"/>
      <c r="X600" s="29"/>
      <c r="Y600" s="29"/>
      <c r="Z600" s="29"/>
      <c r="AA600" s="29"/>
    </row>
    <row r="601" spans="1:27">
      <c r="A601" s="23"/>
      <c r="B601" s="31"/>
      <c r="C601" s="29"/>
      <c r="D601" s="29"/>
      <c r="E601" s="29"/>
      <c r="F601" s="29"/>
      <c r="G601" s="29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9"/>
      <c r="T601" s="29"/>
      <c r="U601" s="29"/>
      <c r="V601" s="29"/>
      <c r="W601" s="29"/>
      <c r="X601" s="29"/>
      <c r="Y601" s="29"/>
      <c r="Z601" s="29"/>
      <c r="AA601" s="29"/>
    </row>
    <row r="602" spans="1:27">
      <c r="A602" s="23"/>
      <c r="B602" s="31"/>
      <c r="C602" s="29"/>
      <c r="D602" s="29"/>
      <c r="E602" s="29"/>
      <c r="F602" s="29"/>
      <c r="G602" s="29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9"/>
      <c r="T602" s="29"/>
      <c r="U602" s="29"/>
      <c r="V602" s="29"/>
      <c r="W602" s="29"/>
      <c r="X602" s="29"/>
      <c r="Y602" s="29"/>
      <c r="Z602" s="29"/>
      <c r="AA602" s="29"/>
    </row>
    <row r="603" spans="1:27">
      <c r="A603" s="23"/>
      <c r="B603" s="31"/>
      <c r="C603" s="29"/>
      <c r="D603" s="29"/>
      <c r="E603" s="29"/>
      <c r="F603" s="29"/>
      <c r="G603" s="29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9"/>
      <c r="T603" s="29"/>
      <c r="U603" s="29"/>
      <c r="V603" s="29"/>
      <c r="W603" s="29"/>
      <c r="X603" s="29"/>
      <c r="Y603" s="29"/>
      <c r="Z603" s="29"/>
      <c r="AA603" s="29"/>
    </row>
    <row r="604" spans="1:27">
      <c r="A604" s="23"/>
      <c r="B604" s="31"/>
      <c r="C604" s="29"/>
      <c r="D604" s="29"/>
      <c r="E604" s="29"/>
      <c r="F604" s="29"/>
      <c r="G604" s="29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9"/>
      <c r="T604" s="29"/>
      <c r="U604" s="29"/>
      <c r="V604" s="29"/>
      <c r="W604" s="29"/>
      <c r="X604" s="29"/>
      <c r="Y604" s="29"/>
      <c r="Z604" s="29"/>
      <c r="AA604" s="29"/>
    </row>
    <row r="605" spans="1:27">
      <c r="A605" s="23"/>
      <c r="B605" s="31"/>
      <c r="C605" s="29"/>
      <c r="D605" s="29"/>
      <c r="E605" s="29"/>
      <c r="F605" s="29"/>
      <c r="G605" s="29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9"/>
      <c r="T605" s="29"/>
      <c r="U605" s="29"/>
      <c r="V605" s="29"/>
      <c r="W605" s="29"/>
      <c r="X605" s="29"/>
      <c r="Y605" s="29"/>
      <c r="Z605" s="29"/>
      <c r="AA605" s="29"/>
    </row>
    <row r="606" spans="1:27">
      <c r="A606" s="23"/>
      <c r="B606" s="31"/>
      <c r="C606" s="29"/>
      <c r="D606" s="29"/>
      <c r="E606" s="29"/>
      <c r="F606" s="29"/>
      <c r="G606" s="29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9"/>
      <c r="T606" s="29"/>
      <c r="U606" s="29"/>
      <c r="V606" s="29"/>
      <c r="W606" s="29"/>
      <c r="X606" s="29"/>
      <c r="Y606" s="29"/>
      <c r="Z606" s="29"/>
      <c r="AA606" s="29"/>
    </row>
    <row r="607" spans="1:27">
      <c r="A607" s="23"/>
      <c r="B607" s="31"/>
      <c r="C607" s="29"/>
      <c r="D607" s="29"/>
      <c r="E607" s="29"/>
      <c r="F607" s="29"/>
      <c r="G607" s="29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9"/>
      <c r="T607" s="29"/>
      <c r="U607" s="29"/>
      <c r="V607" s="29"/>
      <c r="W607" s="29"/>
      <c r="X607" s="29"/>
      <c r="Y607" s="29"/>
      <c r="Z607" s="29"/>
      <c r="AA607" s="29"/>
    </row>
    <row r="608" spans="1:27">
      <c r="A608" s="23"/>
      <c r="B608" s="31"/>
      <c r="C608" s="29"/>
      <c r="D608" s="29"/>
      <c r="E608" s="29"/>
      <c r="F608" s="29"/>
      <c r="G608" s="29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9"/>
      <c r="T608" s="29"/>
      <c r="U608" s="29"/>
      <c r="V608" s="29"/>
      <c r="W608" s="29"/>
      <c r="X608" s="29"/>
      <c r="Y608" s="29"/>
      <c r="Z608" s="29"/>
      <c r="AA608" s="29"/>
    </row>
    <row r="609" spans="1:27">
      <c r="A609" s="23"/>
      <c r="B609" s="31"/>
      <c r="C609" s="29"/>
      <c r="D609" s="29"/>
      <c r="E609" s="29"/>
      <c r="F609" s="29"/>
      <c r="G609" s="29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9"/>
      <c r="T609" s="29"/>
      <c r="U609" s="29"/>
      <c r="V609" s="29"/>
      <c r="W609" s="29"/>
      <c r="X609" s="29"/>
      <c r="Y609" s="29"/>
      <c r="Z609" s="29"/>
      <c r="AA609" s="29"/>
    </row>
    <row r="610" spans="1:27">
      <c r="A610" s="23"/>
      <c r="B610" s="31"/>
      <c r="C610" s="29"/>
      <c r="D610" s="29"/>
      <c r="E610" s="29"/>
      <c r="F610" s="29"/>
      <c r="G610" s="29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9"/>
      <c r="T610" s="29"/>
      <c r="U610" s="29"/>
      <c r="V610" s="29"/>
      <c r="W610" s="29"/>
      <c r="X610" s="29"/>
      <c r="Y610" s="29"/>
      <c r="Z610" s="29"/>
      <c r="AA610" s="29"/>
    </row>
    <row r="611" spans="1:27">
      <c r="A611" s="23"/>
      <c r="B611" s="31"/>
      <c r="C611" s="29"/>
      <c r="D611" s="29"/>
      <c r="E611" s="29"/>
      <c r="F611" s="29"/>
      <c r="G611" s="29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9"/>
      <c r="T611" s="29"/>
      <c r="U611" s="29"/>
      <c r="V611" s="29"/>
      <c r="W611" s="29"/>
      <c r="X611" s="29"/>
      <c r="Y611" s="29"/>
      <c r="Z611" s="29"/>
      <c r="AA611" s="29"/>
    </row>
    <row r="612" spans="1:27">
      <c r="A612" s="23"/>
      <c r="B612" s="31"/>
      <c r="C612" s="29"/>
      <c r="D612" s="29"/>
      <c r="E612" s="29"/>
      <c r="F612" s="29"/>
      <c r="G612" s="29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9"/>
      <c r="T612" s="29"/>
      <c r="U612" s="29"/>
      <c r="V612" s="29"/>
      <c r="W612" s="29"/>
      <c r="X612" s="29"/>
      <c r="Y612" s="29"/>
      <c r="Z612" s="29"/>
      <c r="AA612" s="29"/>
    </row>
    <row r="613" spans="1:27">
      <c r="A613" s="23"/>
      <c r="B613" s="31"/>
      <c r="C613" s="29"/>
      <c r="D613" s="29"/>
      <c r="E613" s="29"/>
      <c r="F613" s="29"/>
      <c r="G613" s="29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9"/>
      <c r="T613" s="29"/>
      <c r="U613" s="29"/>
      <c r="V613" s="29"/>
      <c r="W613" s="29"/>
      <c r="X613" s="29"/>
      <c r="Y613" s="29"/>
      <c r="Z613" s="29"/>
      <c r="AA613" s="29"/>
    </row>
    <row r="614" spans="1:27">
      <c r="A614" s="23"/>
      <c r="B614" s="31"/>
      <c r="C614" s="29"/>
      <c r="D614" s="29"/>
      <c r="E614" s="29"/>
      <c r="F614" s="29"/>
      <c r="G614" s="29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9"/>
      <c r="T614" s="29"/>
      <c r="U614" s="29"/>
      <c r="V614" s="29"/>
      <c r="W614" s="29"/>
      <c r="X614" s="29"/>
      <c r="Y614" s="29"/>
      <c r="Z614" s="29"/>
      <c r="AA614" s="29"/>
    </row>
    <row r="615" spans="1:27">
      <c r="A615" s="23"/>
      <c r="B615" s="31"/>
      <c r="C615" s="29"/>
      <c r="D615" s="29"/>
      <c r="E615" s="29"/>
      <c r="F615" s="29"/>
      <c r="G615" s="29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9"/>
      <c r="T615" s="29"/>
      <c r="U615" s="29"/>
      <c r="V615" s="29"/>
      <c r="W615" s="29"/>
      <c r="X615" s="29"/>
      <c r="Y615" s="29"/>
      <c r="Z615" s="29"/>
      <c r="AA615" s="29"/>
    </row>
    <row r="616" spans="1:27">
      <c r="A616" s="23"/>
      <c r="B616" s="31"/>
      <c r="C616" s="29"/>
      <c r="D616" s="29"/>
      <c r="E616" s="29"/>
      <c r="F616" s="29"/>
      <c r="G616" s="29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9"/>
      <c r="T616" s="29"/>
      <c r="U616" s="29"/>
      <c r="V616" s="29"/>
      <c r="W616" s="29"/>
      <c r="X616" s="29"/>
      <c r="Y616" s="29"/>
      <c r="Z616" s="29"/>
      <c r="AA616" s="29"/>
    </row>
    <row r="617" spans="1:27">
      <c r="A617" s="23"/>
      <c r="B617" s="31"/>
      <c r="C617" s="29"/>
      <c r="D617" s="29"/>
      <c r="E617" s="29"/>
      <c r="F617" s="29"/>
      <c r="G617" s="29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9"/>
      <c r="T617" s="29"/>
      <c r="U617" s="29"/>
      <c r="V617" s="29"/>
      <c r="W617" s="29"/>
      <c r="X617" s="29"/>
      <c r="Y617" s="29"/>
      <c r="Z617" s="29"/>
      <c r="AA617" s="29"/>
    </row>
    <row r="618" spans="1:27">
      <c r="A618" s="23"/>
      <c r="B618" s="31"/>
      <c r="C618" s="29"/>
      <c r="D618" s="29"/>
      <c r="E618" s="29"/>
      <c r="F618" s="29"/>
      <c r="G618" s="29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9"/>
      <c r="T618" s="29"/>
      <c r="U618" s="29"/>
      <c r="V618" s="29"/>
      <c r="W618" s="29"/>
      <c r="X618" s="29"/>
      <c r="Y618" s="29"/>
      <c r="Z618" s="29"/>
      <c r="AA618" s="29"/>
    </row>
    <row r="619" spans="1:27">
      <c r="A619" s="23"/>
      <c r="B619" s="31"/>
      <c r="C619" s="29"/>
      <c r="D619" s="29"/>
      <c r="E619" s="29"/>
      <c r="F619" s="29"/>
      <c r="G619" s="29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9"/>
      <c r="T619" s="29"/>
      <c r="U619" s="29"/>
      <c r="V619" s="29"/>
      <c r="W619" s="29"/>
      <c r="X619" s="29"/>
      <c r="Y619" s="29"/>
      <c r="Z619" s="29"/>
      <c r="AA619" s="29"/>
    </row>
    <row r="620" spans="1:27">
      <c r="A620" s="23"/>
      <c r="B620" s="31"/>
      <c r="C620" s="29"/>
      <c r="D620" s="29"/>
      <c r="E620" s="29"/>
      <c r="F620" s="29"/>
      <c r="G620" s="29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9"/>
      <c r="T620" s="29"/>
      <c r="U620" s="29"/>
      <c r="V620" s="29"/>
      <c r="W620" s="29"/>
      <c r="X620" s="29"/>
      <c r="Y620" s="29"/>
      <c r="Z620" s="29"/>
      <c r="AA620" s="29"/>
    </row>
    <row r="621" spans="1:27">
      <c r="A621" s="23"/>
      <c r="B621" s="31"/>
      <c r="C621" s="29"/>
      <c r="D621" s="29"/>
      <c r="E621" s="29"/>
      <c r="F621" s="29"/>
      <c r="G621" s="29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9"/>
      <c r="T621" s="29"/>
      <c r="U621" s="29"/>
      <c r="V621" s="29"/>
      <c r="W621" s="29"/>
      <c r="X621" s="29"/>
      <c r="Y621" s="29"/>
      <c r="Z621" s="29"/>
      <c r="AA621" s="29"/>
    </row>
    <row r="622" spans="1:27">
      <c r="A622" s="23"/>
      <c r="B622" s="31"/>
      <c r="C622" s="29"/>
      <c r="D622" s="29"/>
      <c r="E622" s="29"/>
      <c r="F622" s="29"/>
      <c r="G622" s="29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9"/>
      <c r="T622" s="29"/>
      <c r="U622" s="29"/>
      <c r="V622" s="29"/>
      <c r="W622" s="29"/>
      <c r="X622" s="29"/>
      <c r="Y622" s="29"/>
      <c r="Z622" s="29"/>
      <c r="AA622" s="29"/>
    </row>
    <row r="623" spans="1:27">
      <c r="A623" s="23"/>
      <c r="B623" s="31"/>
      <c r="C623" s="29"/>
      <c r="D623" s="29"/>
      <c r="E623" s="29"/>
      <c r="F623" s="29"/>
      <c r="G623" s="29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9"/>
      <c r="T623" s="29"/>
      <c r="U623" s="29"/>
      <c r="V623" s="29"/>
      <c r="W623" s="29"/>
      <c r="X623" s="29"/>
      <c r="Y623" s="29"/>
      <c r="Z623" s="29"/>
      <c r="AA623" s="29"/>
    </row>
    <row r="624" spans="1:27">
      <c r="A624" s="23"/>
      <c r="B624" s="31"/>
      <c r="C624" s="29"/>
      <c r="D624" s="29"/>
      <c r="E624" s="29"/>
      <c r="F624" s="29"/>
      <c r="G624" s="29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9"/>
      <c r="T624" s="29"/>
      <c r="U624" s="29"/>
      <c r="V624" s="29"/>
      <c r="W624" s="29"/>
      <c r="X624" s="29"/>
      <c r="Y624" s="29"/>
      <c r="Z624" s="29"/>
      <c r="AA624" s="29"/>
    </row>
    <row r="625" spans="1:27">
      <c r="A625" s="23"/>
      <c r="B625" s="31"/>
      <c r="C625" s="29"/>
      <c r="D625" s="29"/>
      <c r="E625" s="29"/>
      <c r="F625" s="29"/>
      <c r="G625" s="29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9"/>
      <c r="T625" s="29"/>
      <c r="U625" s="29"/>
      <c r="V625" s="29"/>
      <c r="W625" s="29"/>
      <c r="X625" s="29"/>
      <c r="Y625" s="29"/>
      <c r="Z625" s="29"/>
      <c r="AA625" s="29"/>
    </row>
    <row r="626" spans="1:27">
      <c r="A626" s="23"/>
      <c r="B626" s="31"/>
      <c r="C626" s="29"/>
      <c r="D626" s="29"/>
      <c r="E626" s="29"/>
      <c r="F626" s="29"/>
      <c r="G626" s="29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9"/>
      <c r="T626" s="29"/>
      <c r="U626" s="29"/>
      <c r="V626" s="29"/>
      <c r="W626" s="29"/>
      <c r="X626" s="29"/>
      <c r="Y626" s="29"/>
      <c r="Z626" s="29"/>
      <c r="AA626" s="29"/>
    </row>
    <row r="627" spans="1:27">
      <c r="A627" s="23"/>
      <c r="B627" s="31"/>
      <c r="C627" s="29"/>
      <c r="D627" s="29"/>
      <c r="E627" s="29"/>
      <c r="F627" s="29"/>
      <c r="G627" s="29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9"/>
      <c r="T627" s="29"/>
      <c r="U627" s="29"/>
      <c r="V627" s="29"/>
      <c r="W627" s="29"/>
      <c r="X627" s="29"/>
      <c r="Y627" s="29"/>
      <c r="Z627" s="29"/>
      <c r="AA627" s="29"/>
    </row>
    <row r="628" spans="1:27">
      <c r="A628" s="23"/>
      <c r="B628" s="31"/>
      <c r="C628" s="29"/>
      <c r="D628" s="29"/>
      <c r="E628" s="29"/>
      <c r="F628" s="29"/>
      <c r="G628" s="29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9"/>
      <c r="T628" s="29"/>
      <c r="U628" s="29"/>
      <c r="V628" s="29"/>
      <c r="W628" s="29"/>
      <c r="X628" s="29"/>
      <c r="Y628" s="29"/>
      <c r="Z628" s="29"/>
      <c r="AA628" s="29"/>
    </row>
    <row r="629" spans="1:27">
      <c r="A629" s="23"/>
      <c r="B629" s="31"/>
      <c r="C629" s="29"/>
      <c r="D629" s="29"/>
      <c r="E629" s="29"/>
      <c r="F629" s="29"/>
      <c r="G629" s="29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9"/>
      <c r="T629" s="29"/>
      <c r="U629" s="29"/>
      <c r="V629" s="29"/>
      <c r="W629" s="29"/>
      <c r="X629" s="29"/>
      <c r="Y629" s="29"/>
      <c r="Z629" s="29"/>
      <c r="AA629" s="29"/>
    </row>
    <row r="630" spans="1:27">
      <c r="A630" s="23"/>
      <c r="B630" s="31"/>
      <c r="C630" s="29"/>
      <c r="D630" s="29"/>
      <c r="E630" s="29"/>
      <c r="F630" s="29"/>
      <c r="G630" s="29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9"/>
      <c r="T630" s="29"/>
      <c r="U630" s="29"/>
      <c r="V630" s="29"/>
      <c r="W630" s="29"/>
      <c r="X630" s="29"/>
      <c r="Y630" s="29"/>
      <c r="Z630" s="29"/>
      <c r="AA630" s="29"/>
    </row>
    <row r="631" spans="1:27">
      <c r="A631" s="23"/>
      <c r="B631" s="31"/>
      <c r="C631" s="29"/>
      <c r="D631" s="29"/>
      <c r="E631" s="29"/>
      <c r="F631" s="29"/>
      <c r="G631" s="29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9"/>
      <c r="T631" s="29"/>
      <c r="U631" s="29"/>
      <c r="V631" s="29"/>
      <c r="W631" s="29"/>
      <c r="X631" s="29"/>
      <c r="Y631" s="29"/>
      <c r="Z631" s="29"/>
      <c r="AA631" s="29"/>
    </row>
    <row r="632" spans="1:27">
      <c r="A632" s="23"/>
      <c r="B632" s="31"/>
      <c r="C632" s="29"/>
      <c r="D632" s="29"/>
      <c r="E632" s="29"/>
      <c r="F632" s="29"/>
      <c r="G632" s="29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9"/>
      <c r="T632" s="29"/>
      <c r="U632" s="29"/>
      <c r="V632" s="29"/>
      <c r="W632" s="29"/>
      <c r="X632" s="29"/>
      <c r="Y632" s="29"/>
      <c r="Z632" s="29"/>
      <c r="AA632" s="29"/>
    </row>
    <row r="633" spans="1:27">
      <c r="A633" s="23"/>
      <c r="B633" s="31"/>
      <c r="C633" s="29"/>
      <c r="D633" s="29"/>
      <c r="E633" s="29"/>
      <c r="F633" s="29"/>
      <c r="G633" s="29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9"/>
      <c r="T633" s="29"/>
      <c r="U633" s="29"/>
      <c r="V633" s="29"/>
      <c r="W633" s="29"/>
      <c r="X633" s="29"/>
      <c r="Y633" s="29"/>
      <c r="Z633" s="29"/>
      <c r="AA633" s="29"/>
    </row>
    <row r="634" spans="1:27">
      <c r="A634" s="23"/>
      <c r="B634" s="31"/>
      <c r="C634" s="29"/>
      <c r="D634" s="29"/>
      <c r="E634" s="29"/>
      <c r="F634" s="29"/>
      <c r="G634" s="29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9"/>
      <c r="T634" s="29"/>
      <c r="U634" s="29"/>
      <c r="V634" s="29"/>
      <c r="W634" s="29"/>
      <c r="X634" s="29"/>
      <c r="Y634" s="29"/>
      <c r="Z634" s="29"/>
      <c r="AA634" s="29"/>
    </row>
    <row r="635" spans="1:27">
      <c r="A635" s="23"/>
      <c r="B635" s="31"/>
      <c r="C635" s="29"/>
      <c r="D635" s="29"/>
      <c r="E635" s="29"/>
      <c r="F635" s="29"/>
      <c r="G635" s="29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9"/>
      <c r="T635" s="29"/>
      <c r="U635" s="29"/>
      <c r="V635" s="29"/>
      <c r="W635" s="29"/>
      <c r="X635" s="29"/>
      <c r="Y635" s="29"/>
      <c r="Z635" s="29"/>
      <c r="AA635" s="29"/>
    </row>
    <row r="636" spans="1:27">
      <c r="A636" s="23"/>
      <c r="B636" s="31"/>
      <c r="C636" s="29"/>
      <c r="D636" s="29"/>
      <c r="E636" s="29"/>
      <c r="F636" s="29"/>
      <c r="G636" s="29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9"/>
      <c r="T636" s="29"/>
      <c r="U636" s="29"/>
      <c r="V636" s="29"/>
      <c r="W636" s="29"/>
      <c r="X636" s="29"/>
      <c r="Y636" s="29"/>
      <c r="Z636" s="29"/>
      <c r="AA636" s="29"/>
    </row>
    <row r="637" spans="1:27">
      <c r="A637" s="23"/>
      <c r="B637" s="31"/>
      <c r="C637" s="29"/>
      <c r="D637" s="29"/>
      <c r="E637" s="29"/>
      <c r="F637" s="29"/>
      <c r="G637" s="29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9"/>
      <c r="T637" s="29"/>
      <c r="U637" s="29"/>
      <c r="V637" s="29"/>
      <c r="W637" s="29"/>
      <c r="X637" s="29"/>
      <c r="Y637" s="29"/>
      <c r="Z637" s="29"/>
      <c r="AA637" s="29"/>
    </row>
    <row r="638" spans="1:27">
      <c r="A638" s="23"/>
      <c r="B638" s="31"/>
      <c r="C638" s="29"/>
      <c r="D638" s="29"/>
      <c r="E638" s="29"/>
      <c r="F638" s="29"/>
      <c r="G638" s="29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9"/>
      <c r="T638" s="29"/>
      <c r="U638" s="29"/>
      <c r="V638" s="29"/>
      <c r="W638" s="29"/>
      <c r="X638" s="29"/>
      <c r="Y638" s="29"/>
      <c r="Z638" s="29"/>
      <c r="AA638" s="29"/>
    </row>
    <row r="639" spans="1:27">
      <c r="A639" s="23"/>
      <c r="B639" s="31"/>
      <c r="C639" s="29"/>
      <c r="D639" s="29"/>
      <c r="E639" s="29"/>
      <c r="F639" s="29"/>
      <c r="G639" s="29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9"/>
      <c r="T639" s="29"/>
      <c r="U639" s="29"/>
      <c r="V639" s="29"/>
      <c r="W639" s="29"/>
      <c r="X639" s="29"/>
      <c r="Y639" s="29"/>
      <c r="Z639" s="29"/>
      <c r="AA639" s="29"/>
    </row>
    <row r="640" spans="1:27">
      <c r="A640" s="23"/>
      <c r="B640" s="31"/>
      <c r="C640" s="29"/>
      <c r="D640" s="29"/>
      <c r="E640" s="29"/>
      <c r="F640" s="29"/>
      <c r="G640" s="29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9"/>
      <c r="T640" s="29"/>
      <c r="U640" s="29"/>
      <c r="V640" s="29"/>
      <c r="W640" s="29"/>
      <c r="X640" s="29"/>
      <c r="Y640" s="29"/>
      <c r="Z640" s="29"/>
      <c r="AA640" s="29"/>
    </row>
    <row r="641" spans="1:27">
      <c r="A641" s="23"/>
      <c r="B641" s="31"/>
      <c r="C641" s="29"/>
      <c r="D641" s="29"/>
      <c r="E641" s="29"/>
      <c r="F641" s="29"/>
      <c r="G641" s="29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9"/>
      <c r="T641" s="29"/>
      <c r="U641" s="29"/>
      <c r="V641" s="29"/>
      <c r="W641" s="29"/>
      <c r="X641" s="29"/>
      <c r="Y641" s="29"/>
      <c r="Z641" s="29"/>
      <c r="AA641" s="29"/>
    </row>
    <row r="642" spans="1:27">
      <c r="A642" s="23"/>
      <c r="B642" s="31"/>
      <c r="C642" s="29"/>
      <c r="D642" s="29"/>
      <c r="E642" s="29"/>
      <c r="F642" s="29"/>
      <c r="G642" s="29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9"/>
      <c r="T642" s="29"/>
      <c r="U642" s="29"/>
      <c r="V642" s="29"/>
      <c r="W642" s="29"/>
      <c r="X642" s="29"/>
      <c r="Y642" s="29"/>
      <c r="Z642" s="29"/>
      <c r="AA642" s="29"/>
    </row>
    <row r="643" spans="1:27">
      <c r="A643" s="23"/>
      <c r="B643" s="31"/>
      <c r="C643" s="29"/>
      <c r="D643" s="29"/>
      <c r="E643" s="29"/>
      <c r="F643" s="29"/>
      <c r="G643" s="29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9"/>
      <c r="T643" s="29"/>
      <c r="U643" s="29"/>
      <c r="V643" s="29"/>
      <c r="W643" s="29"/>
      <c r="X643" s="29"/>
      <c r="Y643" s="29"/>
      <c r="Z643" s="29"/>
      <c r="AA643" s="29"/>
    </row>
    <row r="644" spans="1:27">
      <c r="A644" s="23"/>
      <c r="B644" s="31"/>
      <c r="C644" s="29"/>
      <c r="D644" s="29"/>
      <c r="E644" s="29"/>
      <c r="F644" s="29"/>
      <c r="G644" s="29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9"/>
      <c r="T644" s="29"/>
      <c r="U644" s="29"/>
      <c r="V644" s="29"/>
      <c r="W644" s="29"/>
      <c r="X644" s="29"/>
      <c r="Y644" s="29"/>
      <c r="Z644" s="29"/>
      <c r="AA644" s="29"/>
    </row>
    <row r="645" spans="1:27">
      <c r="A645" s="23"/>
      <c r="B645" s="31"/>
      <c r="C645" s="29"/>
      <c r="D645" s="29"/>
      <c r="E645" s="29"/>
      <c r="F645" s="29"/>
      <c r="G645" s="29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9"/>
      <c r="T645" s="29"/>
      <c r="U645" s="29"/>
      <c r="V645" s="29"/>
      <c r="W645" s="29"/>
      <c r="X645" s="29"/>
      <c r="Y645" s="29"/>
      <c r="Z645" s="29"/>
      <c r="AA645" s="29"/>
    </row>
    <row r="646" spans="1:27">
      <c r="A646" s="23"/>
      <c r="B646" s="31"/>
      <c r="C646" s="29"/>
      <c r="D646" s="29"/>
      <c r="E646" s="29"/>
      <c r="F646" s="29"/>
      <c r="G646" s="29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9"/>
      <c r="T646" s="29"/>
      <c r="U646" s="29"/>
      <c r="V646" s="29"/>
      <c r="W646" s="29"/>
      <c r="X646" s="29"/>
      <c r="Y646" s="29"/>
      <c r="Z646" s="29"/>
      <c r="AA646" s="29"/>
    </row>
    <row r="647" spans="1:27">
      <c r="A647" s="23"/>
      <c r="B647" s="31"/>
      <c r="C647" s="29"/>
      <c r="D647" s="29"/>
      <c r="E647" s="29"/>
      <c r="F647" s="29"/>
      <c r="G647" s="29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9"/>
      <c r="T647" s="29"/>
      <c r="U647" s="29"/>
      <c r="V647" s="29"/>
      <c r="W647" s="29"/>
      <c r="X647" s="29"/>
      <c r="Y647" s="29"/>
      <c r="Z647" s="29"/>
      <c r="AA647" s="29"/>
    </row>
    <row r="648" spans="1:27">
      <c r="A648" s="23"/>
      <c r="B648" s="31"/>
      <c r="C648" s="29"/>
      <c r="D648" s="29"/>
      <c r="E648" s="29"/>
      <c r="F648" s="29"/>
      <c r="G648" s="29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9"/>
      <c r="T648" s="29"/>
      <c r="U648" s="29"/>
      <c r="V648" s="29"/>
      <c r="W648" s="29"/>
      <c r="X648" s="29"/>
      <c r="Y648" s="29"/>
      <c r="Z648" s="29"/>
      <c r="AA648" s="29"/>
    </row>
    <row r="649" spans="1:27">
      <c r="A649" s="23"/>
      <c r="B649" s="31"/>
      <c r="C649" s="29"/>
      <c r="D649" s="29"/>
      <c r="E649" s="29"/>
      <c r="F649" s="29"/>
      <c r="G649" s="29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9"/>
      <c r="T649" s="29"/>
      <c r="U649" s="29"/>
      <c r="V649" s="29"/>
      <c r="W649" s="29"/>
      <c r="X649" s="29"/>
      <c r="Y649" s="29"/>
      <c r="Z649" s="29"/>
      <c r="AA649" s="29"/>
    </row>
    <row r="650" spans="1:27">
      <c r="A650" s="23"/>
      <c r="B650" s="31"/>
      <c r="C650" s="29"/>
      <c r="D650" s="29"/>
      <c r="E650" s="29"/>
      <c r="F650" s="29"/>
      <c r="G650" s="29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9"/>
      <c r="T650" s="29"/>
      <c r="U650" s="29"/>
      <c r="V650" s="29"/>
      <c r="W650" s="29"/>
      <c r="X650" s="29"/>
      <c r="Y650" s="29"/>
      <c r="Z650" s="29"/>
      <c r="AA650" s="29"/>
    </row>
    <row r="651" spans="1:27">
      <c r="A651" s="23"/>
      <c r="B651" s="31"/>
      <c r="C651" s="29"/>
      <c r="D651" s="29"/>
      <c r="E651" s="29"/>
      <c r="F651" s="29"/>
      <c r="G651" s="29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9"/>
      <c r="T651" s="29"/>
      <c r="U651" s="29"/>
      <c r="V651" s="29"/>
      <c r="W651" s="29"/>
      <c r="X651" s="29"/>
      <c r="Y651" s="29"/>
      <c r="Z651" s="29"/>
      <c r="AA651" s="29"/>
    </row>
    <row r="652" spans="1:27">
      <c r="A652" s="23"/>
      <c r="B652" s="31"/>
      <c r="C652" s="29"/>
      <c r="D652" s="29"/>
      <c r="E652" s="29"/>
      <c r="F652" s="29"/>
      <c r="G652" s="29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9"/>
      <c r="T652" s="29"/>
      <c r="U652" s="29"/>
      <c r="V652" s="29"/>
      <c r="W652" s="29"/>
      <c r="X652" s="29"/>
      <c r="Y652" s="29"/>
      <c r="Z652" s="29"/>
      <c r="AA652" s="29"/>
    </row>
    <row r="653" spans="1:27">
      <c r="A653" s="23"/>
      <c r="B653" s="31"/>
      <c r="C653" s="29"/>
      <c r="D653" s="29"/>
      <c r="E653" s="29"/>
      <c r="F653" s="29"/>
      <c r="G653" s="29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9"/>
      <c r="T653" s="29"/>
      <c r="U653" s="29"/>
      <c r="V653" s="29"/>
      <c r="W653" s="29"/>
      <c r="X653" s="29"/>
      <c r="Y653" s="29"/>
      <c r="Z653" s="29"/>
      <c r="AA653" s="29"/>
    </row>
    <row r="654" spans="1:27">
      <c r="A654" s="23"/>
      <c r="B654" s="31"/>
      <c r="C654" s="29"/>
      <c r="D654" s="29"/>
      <c r="E654" s="29"/>
      <c r="F654" s="29"/>
      <c r="G654" s="29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9"/>
      <c r="T654" s="29"/>
      <c r="U654" s="29"/>
      <c r="V654" s="29"/>
      <c r="W654" s="29"/>
      <c r="X654" s="29"/>
      <c r="Y654" s="29"/>
      <c r="Z654" s="29"/>
      <c r="AA654" s="29"/>
    </row>
    <row r="655" spans="1:27">
      <c r="A655" s="23"/>
      <c r="B655" s="31"/>
      <c r="C655" s="29"/>
      <c r="D655" s="29"/>
      <c r="E655" s="29"/>
      <c r="F655" s="29"/>
      <c r="G655" s="29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9"/>
      <c r="T655" s="29"/>
      <c r="U655" s="29"/>
      <c r="V655" s="29"/>
      <c r="W655" s="29"/>
      <c r="X655" s="29"/>
      <c r="Y655" s="29"/>
      <c r="Z655" s="29"/>
      <c r="AA655" s="29"/>
    </row>
    <row r="656" spans="1:27">
      <c r="A656" s="23"/>
      <c r="B656" s="31"/>
      <c r="C656" s="29"/>
      <c r="D656" s="29"/>
      <c r="E656" s="29"/>
      <c r="F656" s="29"/>
      <c r="G656" s="29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9"/>
      <c r="T656" s="29"/>
      <c r="U656" s="29"/>
      <c r="V656" s="29"/>
      <c r="W656" s="29"/>
      <c r="X656" s="29"/>
      <c r="Y656" s="29"/>
      <c r="Z656" s="29"/>
      <c r="AA656" s="29"/>
    </row>
    <row r="657" spans="1:27">
      <c r="A657" s="23"/>
      <c r="B657" s="31"/>
      <c r="C657" s="29"/>
      <c r="D657" s="29"/>
      <c r="E657" s="29"/>
      <c r="F657" s="29"/>
      <c r="G657" s="29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9"/>
      <c r="T657" s="29"/>
      <c r="U657" s="29"/>
      <c r="V657" s="29"/>
      <c r="W657" s="29"/>
      <c r="X657" s="29"/>
      <c r="Y657" s="29"/>
      <c r="Z657" s="29"/>
      <c r="AA657" s="29"/>
    </row>
    <row r="658" spans="1:27">
      <c r="A658" s="23"/>
      <c r="B658" s="31"/>
      <c r="C658" s="29"/>
      <c r="D658" s="29"/>
      <c r="E658" s="29"/>
      <c r="F658" s="29"/>
      <c r="G658" s="29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9"/>
      <c r="T658" s="29"/>
      <c r="U658" s="29"/>
      <c r="V658" s="29"/>
      <c r="W658" s="29"/>
      <c r="X658" s="29"/>
      <c r="Y658" s="29"/>
      <c r="Z658" s="29"/>
      <c r="AA658" s="29"/>
    </row>
    <row r="659" spans="1:27">
      <c r="A659" s="23"/>
      <c r="B659" s="31"/>
      <c r="C659" s="29"/>
      <c r="D659" s="29"/>
      <c r="E659" s="29"/>
      <c r="F659" s="29"/>
      <c r="G659" s="29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9"/>
      <c r="T659" s="29"/>
      <c r="U659" s="29"/>
      <c r="V659" s="29"/>
      <c r="W659" s="29"/>
      <c r="X659" s="29"/>
      <c r="Y659" s="29"/>
      <c r="Z659" s="29"/>
      <c r="AA659" s="29"/>
    </row>
    <row r="660" spans="1:27">
      <c r="A660" s="23"/>
      <c r="B660" s="31"/>
      <c r="C660" s="29"/>
      <c r="D660" s="29"/>
      <c r="E660" s="29"/>
      <c r="F660" s="29"/>
      <c r="G660" s="29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9"/>
      <c r="T660" s="29"/>
      <c r="U660" s="29"/>
      <c r="V660" s="29"/>
      <c r="W660" s="29"/>
      <c r="X660" s="29"/>
      <c r="Y660" s="29"/>
      <c r="Z660" s="29"/>
      <c r="AA660" s="29"/>
    </row>
    <row r="661" spans="1:27">
      <c r="A661" s="23"/>
      <c r="B661" s="31"/>
      <c r="C661" s="29"/>
      <c r="D661" s="29"/>
      <c r="E661" s="29"/>
      <c r="F661" s="29"/>
      <c r="G661" s="29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9"/>
      <c r="T661" s="29"/>
      <c r="U661" s="29"/>
      <c r="V661" s="29"/>
      <c r="W661" s="29"/>
      <c r="X661" s="29"/>
      <c r="Y661" s="29"/>
      <c r="Z661" s="29"/>
      <c r="AA661" s="29"/>
    </row>
    <row r="662" spans="1:27">
      <c r="A662" s="23"/>
      <c r="B662" s="31"/>
      <c r="C662" s="29"/>
      <c r="D662" s="29"/>
      <c r="E662" s="29"/>
      <c r="F662" s="29"/>
      <c r="G662" s="29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9"/>
      <c r="T662" s="29"/>
      <c r="U662" s="29"/>
      <c r="V662" s="29"/>
      <c r="W662" s="29"/>
      <c r="X662" s="29"/>
      <c r="Y662" s="29"/>
      <c r="Z662" s="29"/>
      <c r="AA662" s="29"/>
    </row>
    <row r="663" spans="1:27">
      <c r="A663" s="23"/>
      <c r="B663" s="31"/>
      <c r="C663" s="29"/>
      <c r="D663" s="29"/>
      <c r="E663" s="29"/>
      <c r="F663" s="29"/>
      <c r="G663" s="29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9"/>
      <c r="T663" s="29"/>
      <c r="U663" s="29"/>
      <c r="V663" s="29"/>
      <c r="W663" s="29"/>
      <c r="X663" s="29"/>
      <c r="Y663" s="29"/>
      <c r="Z663" s="29"/>
      <c r="AA663" s="29"/>
    </row>
    <row r="664" spans="1:27">
      <c r="A664" s="23"/>
      <c r="B664" s="31"/>
      <c r="C664" s="29"/>
      <c r="D664" s="29"/>
      <c r="E664" s="29"/>
      <c r="F664" s="29"/>
      <c r="G664" s="29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9"/>
      <c r="T664" s="29"/>
      <c r="U664" s="29"/>
      <c r="V664" s="29"/>
      <c r="W664" s="29"/>
      <c r="X664" s="29"/>
      <c r="Y664" s="29"/>
      <c r="Z664" s="29"/>
      <c r="AA664" s="29"/>
    </row>
    <row r="665" spans="1:27">
      <c r="A665" s="23"/>
      <c r="B665" s="31"/>
      <c r="C665" s="29"/>
      <c r="D665" s="29"/>
      <c r="E665" s="29"/>
      <c r="F665" s="29"/>
      <c r="G665" s="29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9"/>
      <c r="T665" s="29"/>
      <c r="U665" s="29"/>
      <c r="V665" s="29"/>
      <c r="W665" s="29"/>
      <c r="X665" s="29"/>
      <c r="Y665" s="29"/>
      <c r="Z665" s="29"/>
      <c r="AA665" s="29"/>
    </row>
    <row r="666" spans="1:27">
      <c r="A666" s="23"/>
      <c r="B666" s="31"/>
      <c r="C666" s="29"/>
      <c r="D666" s="29"/>
      <c r="E666" s="29"/>
      <c r="F666" s="29"/>
      <c r="G666" s="29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9"/>
      <c r="T666" s="29"/>
      <c r="U666" s="29"/>
      <c r="V666" s="29"/>
      <c r="W666" s="29"/>
      <c r="X666" s="29"/>
      <c r="Y666" s="29"/>
      <c r="Z666" s="29"/>
      <c r="AA666" s="29"/>
    </row>
    <row r="667" spans="1:27">
      <c r="A667" s="23"/>
      <c r="B667" s="31"/>
      <c r="C667" s="29"/>
      <c r="D667" s="29"/>
      <c r="E667" s="29"/>
      <c r="F667" s="29"/>
      <c r="G667" s="29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9"/>
      <c r="T667" s="29"/>
      <c r="U667" s="29"/>
      <c r="V667" s="29"/>
      <c r="W667" s="29"/>
      <c r="X667" s="29"/>
      <c r="Y667" s="29"/>
      <c r="Z667" s="29"/>
      <c r="AA667" s="29"/>
    </row>
    <row r="668" spans="1:27">
      <c r="A668" s="23"/>
      <c r="B668" s="31"/>
      <c r="C668" s="29"/>
      <c r="D668" s="29"/>
      <c r="E668" s="29"/>
      <c r="F668" s="29"/>
      <c r="G668" s="29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9"/>
      <c r="T668" s="29"/>
      <c r="U668" s="29"/>
      <c r="V668" s="29"/>
      <c r="W668" s="29"/>
      <c r="X668" s="29"/>
      <c r="Y668" s="29"/>
      <c r="Z668" s="29"/>
      <c r="AA668" s="29"/>
    </row>
    <row r="669" spans="1:27">
      <c r="A669" s="23"/>
      <c r="B669" s="31"/>
      <c r="C669" s="29"/>
      <c r="D669" s="29"/>
      <c r="E669" s="29"/>
      <c r="F669" s="29"/>
      <c r="G669" s="29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9"/>
      <c r="T669" s="29"/>
      <c r="U669" s="29"/>
      <c r="V669" s="29"/>
      <c r="W669" s="29"/>
      <c r="X669" s="29"/>
      <c r="Y669" s="29"/>
      <c r="Z669" s="29"/>
      <c r="AA669" s="29"/>
    </row>
    <row r="670" spans="1:27">
      <c r="A670" s="23"/>
      <c r="B670" s="31"/>
      <c r="C670" s="29"/>
      <c r="D670" s="29"/>
      <c r="E670" s="29"/>
      <c r="F670" s="29"/>
      <c r="G670" s="29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9"/>
      <c r="T670" s="29"/>
      <c r="U670" s="29"/>
      <c r="V670" s="29"/>
      <c r="W670" s="29"/>
      <c r="X670" s="29"/>
      <c r="Y670" s="29"/>
      <c r="Z670" s="29"/>
      <c r="AA670" s="29"/>
    </row>
    <row r="671" spans="1:27">
      <c r="A671" s="23"/>
      <c r="B671" s="31"/>
      <c r="C671" s="29"/>
      <c r="D671" s="29"/>
      <c r="E671" s="29"/>
      <c r="F671" s="29"/>
      <c r="G671" s="29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9"/>
      <c r="T671" s="29"/>
      <c r="U671" s="29"/>
      <c r="V671" s="29"/>
      <c r="W671" s="29"/>
      <c r="X671" s="29"/>
      <c r="Y671" s="29"/>
      <c r="Z671" s="29"/>
      <c r="AA671" s="29"/>
    </row>
    <row r="672" spans="1:27">
      <c r="A672" s="23"/>
      <c r="B672" s="31"/>
      <c r="C672" s="29"/>
      <c r="D672" s="29"/>
      <c r="E672" s="29"/>
      <c r="F672" s="29"/>
      <c r="G672" s="29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9"/>
      <c r="T672" s="29"/>
      <c r="U672" s="29"/>
      <c r="V672" s="29"/>
      <c r="W672" s="29"/>
      <c r="X672" s="29"/>
      <c r="Y672" s="29"/>
      <c r="Z672" s="29"/>
      <c r="AA672" s="29"/>
    </row>
    <row r="673" spans="1:27">
      <c r="A673" s="23"/>
      <c r="B673" s="31"/>
      <c r="C673" s="29"/>
      <c r="D673" s="29"/>
      <c r="E673" s="29"/>
      <c r="F673" s="29"/>
      <c r="G673" s="29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9"/>
      <c r="T673" s="29"/>
      <c r="U673" s="29"/>
      <c r="V673" s="29"/>
      <c r="W673" s="29"/>
      <c r="X673" s="29"/>
      <c r="Y673" s="29"/>
      <c r="Z673" s="29"/>
      <c r="AA673" s="29"/>
    </row>
    <row r="674" spans="1:27">
      <c r="A674" s="23"/>
      <c r="B674" s="31"/>
      <c r="C674" s="29"/>
      <c r="D674" s="29"/>
      <c r="E674" s="29"/>
      <c r="F674" s="29"/>
      <c r="G674" s="29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9"/>
      <c r="T674" s="29"/>
      <c r="U674" s="29"/>
      <c r="V674" s="29"/>
      <c r="W674" s="29"/>
      <c r="X674" s="29"/>
      <c r="Y674" s="29"/>
      <c r="Z674" s="29"/>
      <c r="AA674" s="29"/>
    </row>
    <row r="675" spans="1:27">
      <c r="A675" s="23"/>
      <c r="B675" s="31"/>
      <c r="C675" s="29"/>
      <c r="D675" s="29"/>
      <c r="E675" s="29"/>
      <c r="F675" s="29"/>
      <c r="G675" s="29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9"/>
      <c r="T675" s="29"/>
      <c r="U675" s="29"/>
      <c r="V675" s="29"/>
      <c r="W675" s="29"/>
      <c r="X675" s="29"/>
      <c r="Y675" s="29"/>
      <c r="Z675" s="29"/>
      <c r="AA675" s="29"/>
    </row>
    <row r="676" spans="1:27">
      <c r="A676" s="23"/>
      <c r="B676" s="31"/>
      <c r="C676" s="29"/>
      <c r="D676" s="29"/>
      <c r="E676" s="29"/>
      <c r="F676" s="29"/>
      <c r="G676" s="29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9"/>
      <c r="T676" s="29"/>
      <c r="U676" s="29"/>
      <c r="V676" s="29"/>
      <c r="W676" s="29"/>
      <c r="X676" s="29"/>
      <c r="Y676" s="29"/>
      <c r="Z676" s="29"/>
      <c r="AA676" s="29"/>
    </row>
    <row r="677" spans="1:27">
      <c r="A677" s="23"/>
      <c r="B677" s="31"/>
      <c r="C677" s="29"/>
      <c r="D677" s="29"/>
      <c r="E677" s="29"/>
      <c r="F677" s="29"/>
      <c r="G677" s="29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9"/>
      <c r="T677" s="29"/>
      <c r="U677" s="29"/>
      <c r="V677" s="29"/>
      <c r="W677" s="29"/>
      <c r="X677" s="29"/>
      <c r="Y677" s="29"/>
      <c r="Z677" s="29"/>
      <c r="AA677" s="29"/>
    </row>
    <row r="678" spans="1:27">
      <c r="A678" s="23"/>
      <c r="B678" s="31"/>
      <c r="C678" s="29"/>
      <c r="D678" s="29"/>
      <c r="E678" s="29"/>
      <c r="F678" s="29"/>
      <c r="G678" s="29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9"/>
      <c r="T678" s="29"/>
      <c r="U678" s="29"/>
      <c r="V678" s="29"/>
      <c r="W678" s="29"/>
      <c r="X678" s="29"/>
      <c r="Y678" s="29"/>
      <c r="Z678" s="29"/>
      <c r="AA678" s="29"/>
    </row>
    <row r="679" spans="1:27">
      <c r="A679" s="23"/>
      <c r="B679" s="31"/>
      <c r="C679" s="29"/>
      <c r="D679" s="29"/>
      <c r="E679" s="29"/>
      <c r="F679" s="29"/>
      <c r="G679" s="29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9"/>
      <c r="T679" s="29"/>
      <c r="U679" s="29"/>
      <c r="V679" s="29"/>
      <c r="W679" s="29"/>
      <c r="X679" s="29"/>
      <c r="Y679" s="29"/>
      <c r="Z679" s="29"/>
      <c r="AA679" s="29"/>
    </row>
    <row r="680" spans="1:27">
      <c r="A680" s="23"/>
      <c r="B680" s="31"/>
      <c r="C680" s="29"/>
      <c r="D680" s="29"/>
      <c r="E680" s="29"/>
      <c r="F680" s="29"/>
      <c r="G680" s="29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9"/>
      <c r="T680" s="29"/>
      <c r="U680" s="29"/>
      <c r="V680" s="29"/>
      <c r="W680" s="29"/>
      <c r="X680" s="29"/>
      <c r="Y680" s="29"/>
      <c r="Z680" s="29"/>
      <c r="AA680" s="29"/>
    </row>
    <row r="681" spans="1:27">
      <c r="A681" s="23"/>
      <c r="B681" s="31"/>
      <c r="C681" s="29"/>
      <c r="D681" s="29"/>
      <c r="E681" s="29"/>
      <c r="F681" s="29"/>
      <c r="G681" s="29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9"/>
      <c r="T681" s="29"/>
      <c r="U681" s="29"/>
      <c r="V681" s="29"/>
      <c r="W681" s="29"/>
      <c r="X681" s="29"/>
      <c r="Y681" s="29"/>
      <c r="Z681" s="29"/>
      <c r="AA681" s="29"/>
    </row>
    <row r="682" spans="1:27">
      <c r="A682" s="23"/>
      <c r="B682" s="31"/>
      <c r="C682" s="29"/>
      <c r="D682" s="29"/>
      <c r="E682" s="29"/>
      <c r="F682" s="29"/>
      <c r="G682" s="29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9"/>
      <c r="T682" s="29"/>
      <c r="U682" s="29"/>
      <c r="V682" s="29"/>
      <c r="W682" s="29"/>
      <c r="X682" s="29"/>
      <c r="Y682" s="29"/>
      <c r="Z682" s="29"/>
      <c r="AA682" s="29"/>
    </row>
    <row r="683" spans="1:27">
      <c r="A683" s="23"/>
      <c r="B683" s="31"/>
      <c r="C683" s="29"/>
      <c r="D683" s="29"/>
      <c r="E683" s="29"/>
      <c r="F683" s="29"/>
      <c r="G683" s="29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9"/>
      <c r="T683" s="29"/>
      <c r="U683" s="29"/>
      <c r="V683" s="29"/>
      <c r="W683" s="29"/>
      <c r="X683" s="29"/>
      <c r="Y683" s="29"/>
      <c r="Z683" s="29"/>
      <c r="AA683" s="29"/>
    </row>
    <row r="684" spans="1:27">
      <c r="A684" s="23"/>
      <c r="B684" s="31"/>
      <c r="C684" s="29"/>
      <c r="D684" s="29"/>
      <c r="E684" s="29"/>
      <c r="F684" s="29"/>
      <c r="G684" s="29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9"/>
      <c r="T684" s="29"/>
      <c r="U684" s="29"/>
      <c r="V684" s="29"/>
      <c r="W684" s="29"/>
      <c r="X684" s="29"/>
      <c r="Y684" s="29"/>
      <c r="Z684" s="29"/>
      <c r="AA684" s="29"/>
    </row>
    <row r="685" spans="1:27">
      <c r="A685" s="23"/>
      <c r="B685" s="31"/>
      <c r="C685" s="29"/>
      <c r="D685" s="29"/>
      <c r="E685" s="29"/>
      <c r="F685" s="29"/>
      <c r="G685" s="29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9"/>
      <c r="T685" s="29"/>
      <c r="U685" s="29"/>
      <c r="V685" s="29"/>
      <c r="W685" s="29"/>
      <c r="X685" s="29"/>
      <c r="Y685" s="29"/>
      <c r="Z685" s="29"/>
      <c r="AA685" s="29"/>
    </row>
    <row r="686" spans="1:27">
      <c r="A686" s="23"/>
      <c r="B686" s="31"/>
      <c r="C686" s="29"/>
      <c r="D686" s="29"/>
      <c r="E686" s="29"/>
      <c r="F686" s="29"/>
      <c r="G686" s="29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9"/>
      <c r="T686" s="29"/>
      <c r="U686" s="29"/>
      <c r="V686" s="29"/>
      <c r="W686" s="29"/>
      <c r="X686" s="29"/>
      <c r="Y686" s="29"/>
      <c r="Z686" s="29"/>
      <c r="AA686" s="29"/>
    </row>
    <row r="687" spans="1:27">
      <c r="A687" s="23"/>
      <c r="B687" s="31"/>
      <c r="C687" s="29"/>
      <c r="D687" s="29"/>
      <c r="E687" s="29"/>
      <c r="F687" s="29"/>
      <c r="G687" s="29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9"/>
      <c r="T687" s="29"/>
      <c r="U687" s="29"/>
      <c r="V687" s="29"/>
      <c r="W687" s="29"/>
      <c r="X687" s="29"/>
      <c r="Y687" s="29"/>
      <c r="Z687" s="29"/>
      <c r="AA687" s="29"/>
    </row>
    <row r="688" spans="1:27">
      <c r="A688" s="23"/>
      <c r="B688" s="31"/>
      <c r="C688" s="29"/>
      <c r="D688" s="29"/>
      <c r="E688" s="29"/>
      <c r="F688" s="29"/>
      <c r="G688" s="29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9"/>
      <c r="T688" s="29"/>
      <c r="U688" s="29"/>
      <c r="V688" s="29"/>
      <c r="W688" s="29"/>
      <c r="X688" s="29"/>
      <c r="Y688" s="29"/>
      <c r="Z688" s="29"/>
      <c r="AA688" s="29"/>
    </row>
    <row r="689" spans="1:27">
      <c r="A689" s="23"/>
      <c r="B689" s="31"/>
      <c r="C689" s="29"/>
      <c r="D689" s="29"/>
      <c r="E689" s="29"/>
      <c r="F689" s="29"/>
      <c r="G689" s="29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9"/>
      <c r="T689" s="29"/>
      <c r="U689" s="29"/>
      <c r="V689" s="29"/>
      <c r="W689" s="29"/>
      <c r="X689" s="29"/>
      <c r="Y689" s="29"/>
      <c r="Z689" s="29"/>
      <c r="AA689" s="29"/>
    </row>
    <row r="690" spans="1:27">
      <c r="A690" s="23"/>
      <c r="B690" s="31"/>
      <c r="C690" s="29"/>
      <c r="D690" s="29"/>
      <c r="E690" s="29"/>
      <c r="F690" s="29"/>
      <c r="G690" s="29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9"/>
      <c r="T690" s="29"/>
      <c r="U690" s="29"/>
      <c r="V690" s="29"/>
      <c r="W690" s="29"/>
      <c r="X690" s="29"/>
      <c r="Y690" s="29"/>
      <c r="Z690" s="29"/>
      <c r="AA690" s="29"/>
    </row>
    <row r="691" spans="1:27">
      <c r="A691" s="23"/>
      <c r="B691" s="31"/>
      <c r="C691" s="29"/>
      <c r="D691" s="29"/>
      <c r="E691" s="29"/>
      <c r="F691" s="29"/>
      <c r="G691" s="29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9"/>
      <c r="T691" s="29"/>
      <c r="U691" s="29"/>
      <c r="V691" s="29"/>
      <c r="W691" s="29"/>
      <c r="X691" s="29"/>
      <c r="Y691" s="29"/>
      <c r="Z691" s="29"/>
      <c r="AA691" s="29"/>
    </row>
    <row r="692" spans="1:27">
      <c r="A692" s="23"/>
      <c r="B692" s="31"/>
      <c r="C692" s="29"/>
      <c r="D692" s="29"/>
      <c r="E692" s="29"/>
      <c r="F692" s="29"/>
      <c r="G692" s="29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9"/>
      <c r="T692" s="29"/>
      <c r="U692" s="29"/>
      <c r="V692" s="29"/>
      <c r="W692" s="29"/>
      <c r="X692" s="29"/>
      <c r="Y692" s="29"/>
      <c r="Z692" s="29"/>
      <c r="AA692" s="29"/>
    </row>
    <row r="693" spans="1:27">
      <c r="A693" s="23"/>
      <c r="B693" s="31"/>
      <c r="C693" s="29"/>
      <c r="D693" s="29"/>
      <c r="E693" s="29"/>
      <c r="F693" s="29"/>
      <c r="G693" s="29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9"/>
      <c r="T693" s="29"/>
      <c r="U693" s="29"/>
      <c r="V693" s="29"/>
      <c r="W693" s="29"/>
      <c r="X693" s="29"/>
      <c r="Y693" s="29"/>
      <c r="Z693" s="29"/>
      <c r="AA693" s="29"/>
    </row>
    <row r="694" spans="1:27">
      <c r="A694" s="23"/>
      <c r="B694" s="31"/>
      <c r="C694" s="29"/>
      <c r="D694" s="29"/>
      <c r="E694" s="29"/>
      <c r="F694" s="29"/>
      <c r="G694" s="29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9"/>
      <c r="T694" s="29"/>
      <c r="U694" s="29"/>
      <c r="V694" s="29"/>
      <c r="W694" s="29"/>
      <c r="X694" s="29"/>
      <c r="Y694" s="29"/>
      <c r="Z694" s="29"/>
      <c r="AA694" s="29"/>
    </row>
    <row r="695" spans="1:27">
      <c r="A695" s="23"/>
      <c r="B695" s="31"/>
      <c r="C695" s="29"/>
      <c r="D695" s="29"/>
      <c r="E695" s="29"/>
      <c r="F695" s="29"/>
      <c r="G695" s="29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9"/>
      <c r="T695" s="29"/>
      <c r="U695" s="29"/>
      <c r="V695" s="29"/>
      <c r="W695" s="29"/>
      <c r="X695" s="29"/>
      <c r="Y695" s="29"/>
      <c r="Z695" s="29"/>
      <c r="AA695" s="29"/>
    </row>
    <row r="696" spans="1:27">
      <c r="A696" s="23"/>
      <c r="B696" s="31"/>
      <c r="C696" s="29"/>
      <c r="D696" s="29"/>
      <c r="E696" s="29"/>
      <c r="F696" s="29"/>
      <c r="G696" s="29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9"/>
      <c r="T696" s="29"/>
      <c r="U696" s="29"/>
      <c r="V696" s="29"/>
      <c r="W696" s="29"/>
      <c r="X696" s="29"/>
      <c r="Y696" s="29"/>
      <c r="Z696" s="29"/>
      <c r="AA696" s="29"/>
    </row>
    <row r="697" spans="1:27">
      <c r="A697" s="23"/>
      <c r="B697" s="31"/>
      <c r="C697" s="29"/>
      <c r="D697" s="29"/>
      <c r="E697" s="29"/>
      <c r="F697" s="29"/>
      <c r="G697" s="29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9"/>
      <c r="T697" s="29"/>
      <c r="U697" s="29"/>
      <c r="V697" s="29"/>
      <c r="W697" s="29"/>
      <c r="X697" s="29"/>
      <c r="Y697" s="29"/>
      <c r="Z697" s="29"/>
      <c r="AA697" s="29"/>
    </row>
    <row r="698" spans="1:27">
      <c r="A698" s="23"/>
      <c r="B698" s="31"/>
      <c r="C698" s="29"/>
      <c r="D698" s="29"/>
      <c r="E698" s="29"/>
      <c r="F698" s="29"/>
      <c r="G698" s="29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9"/>
      <c r="T698" s="29"/>
      <c r="U698" s="29"/>
      <c r="V698" s="29"/>
      <c r="W698" s="29"/>
      <c r="X698" s="29"/>
      <c r="Y698" s="29"/>
      <c r="Z698" s="29"/>
      <c r="AA698" s="29"/>
    </row>
    <row r="699" spans="1:27">
      <c r="A699" s="23"/>
      <c r="B699" s="31"/>
      <c r="C699" s="29"/>
      <c r="D699" s="29"/>
      <c r="E699" s="29"/>
      <c r="F699" s="29"/>
      <c r="G699" s="29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9"/>
      <c r="T699" s="29"/>
      <c r="U699" s="29"/>
      <c r="V699" s="29"/>
      <c r="W699" s="29"/>
      <c r="X699" s="29"/>
      <c r="Y699" s="29"/>
      <c r="Z699" s="29"/>
      <c r="AA699" s="29"/>
    </row>
    <row r="700" spans="1:27">
      <c r="A700" s="23"/>
      <c r="B700" s="31"/>
      <c r="C700" s="29"/>
      <c r="D700" s="29"/>
      <c r="E700" s="29"/>
      <c r="F700" s="29"/>
      <c r="G700" s="29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9"/>
      <c r="T700" s="29"/>
      <c r="U700" s="29"/>
      <c r="V700" s="29"/>
      <c r="W700" s="29"/>
      <c r="X700" s="29"/>
      <c r="Y700" s="29"/>
      <c r="Z700" s="29"/>
      <c r="AA700" s="29"/>
    </row>
    <row r="701" spans="1:27">
      <c r="A701" s="23"/>
      <c r="B701" s="31"/>
      <c r="C701" s="29"/>
      <c r="D701" s="29"/>
      <c r="E701" s="29"/>
      <c r="F701" s="29"/>
      <c r="G701" s="29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9"/>
      <c r="T701" s="29"/>
      <c r="U701" s="29"/>
      <c r="V701" s="29"/>
      <c r="W701" s="29"/>
      <c r="X701" s="29"/>
      <c r="Y701" s="29"/>
      <c r="Z701" s="29"/>
      <c r="AA701" s="29"/>
    </row>
    <row r="702" spans="1:27">
      <c r="A702" s="23"/>
      <c r="B702" s="31"/>
      <c r="C702" s="29"/>
      <c r="D702" s="29"/>
      <c r="E702" s="29"/>
      <c r="F702" s="29"/>
      <c r="G702" s="29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9"/>
      <c r="T702" s="29"/>
      <c r="U702" s="29"/>
      <c r="V702" s="29"/>
      <c r="W702" s="29"/>
      <c r="X702" s="29"/>
      <c r="Y702" s="29"/>
      <c r="Z702" s="29"/>
      <c r="AA702" s="29"/>
    </row>
    <row r="703" spans="1:27">
      <c r="A703" s="23"/>
      <c r="B703" s="31"/>
      <c r="C703" s="29"/>
      <c r="D703" s="29"/>
      <c r="E703" s="29"/>
      <c r="F703" s="29"/>
      <c r="G703" s="29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9"/>
      <c r="T703" s="29"/>
      <c r="U703" s="29"/>
      <c r="V703" s="29"/>
      <c r="W703" s="29"/>
      <c r="X703" s="29"/>
      <c r="Y703" s="29"/>
      <c r="Z703" s="29"/>
      <c r="AA703" s="29"/>
    </row>
    <row r="704" spans="1:27">
      <c r="A704" s="23"/>
      <c r="B704" s="31"/>
      <c r="C704" s="29"/>
      <c r="D704" s="29"/>
      <c r="E704" s="29"/>
      <c r="F704" s="29"/>
      <c r="G704" s="29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9"/>
      <c r="T704" s="29"/>
      <c r="U704" s="29"/>
      <c r="V704" s="29"/>
      <c r="W704" s="29"/>
      <c r="X704" s="29"/>
      <c r="Y704" s="29"/>
      <c r="Z704" s="29"/>
      <c r="AA704" s="29"/>
    </row>
    <row r="705" spans="1:27">
      <c r="A705" s="23"/>
      <c r="B705" s="31"/>
      <c r="C705" s="29"/>
      <c r="D705" s="29"/>
      <c r="E705" s="29"/>
      <c r="F705" s="29"/>
      <c r="G705" s="29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9"/>
      <c r="T705" s="29"/>
      <c r="U705" s="29"/>
      <c r="V705" s="29"/>
      <c r="W705" s="29"/>
      <c r="X705" s="29"/>
      <c r="Y705" s="29"/>
      <c r="Z705" s="29"/>
      <c r="AA705" s="29"/>
    </row>
    <row r="706" spans="1:27">
      <c r="A706" s="23"/>
      <c r="B706" s="31"/>
      <c r="C706" s="29"/>
      <c r="D706" s="29"/>
      <c r="E706" s="29"/>
      <c r="F706" s="29"/>
      <c r="G706" s="29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9"/>
      <c r="T706" s="29"/>
      <c r="U706" s="29"/>
      <c r="V706" s="29"/>
      <c r="W706" s="29"/>
      <c r="X706" s="29"/>
      <c r="Y706" s="29"/>
      <c r="Z706" s="29"/>
      <c r="AA706" s="29"/>
    </row>
    <row r="707" spans="1:27">
      <c r="A707" s="23"/>
      <c r="B707" s="31"/>
      <c r="C707" s="29"/>
      <c r="D707" s="29"/>
      <c r="E707" s="29"/>
      <c r="F707" s="29"/>
      <c r="G707" s="29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9"/>
      <c r="T707" s="29"/>
      <c r="U707" s="29"/>
      <c r="V707" s="29"/>
      <c r="W707" s="29"/>
      <c r="X707" s="29"/>
      <c r="Y707" s="29"/>
      <c r="Z707" s="29"/>
      <c r="AA707" s="29"/>
    </row>
    <row r="708" spans="1:27">
      <c r="A708" s="23"/>
      <c r="B708" s="31"/>
      <c r="C708" s="29"/>
      <c r="D708" s="29"/>
      <c r="E708" s="29"/>
      <c r="F708" s="29"/>
      <c r="G708" s="29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9"/>
      <c r="T708" s="29"/>
      <c r="U708" s="29"/>
      <c r="V708" s="29"/>
      <c r="W708" s="29"/>
      <c r="X708" s="29"/>
      <c r="Y708" s="29"/>
      <c r="Z708" s="29"/>
      <c r="AA708" s="29"/>
    </row>
    <row r="709" spans="1:27">
      <c r="A709" s="23"/>
      <c r="B709" s="31"/>
      <c r="C709" s="29"/>
      <c r="D709" s="29"/>
      <c r="E709" s="29"/>
      <c r="F709" s="29"/>
      <c r="G709" s="29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9"/>
      <c r="T709" s="29"/>
      <c r="U709" s="29"/>
      <c r="V709" s="29"/>
      <c r="W709" s="29"/>
      <c r="X709" s="29"/>
      <c r="Y709" s="29"/>
      <c r="Z709" s="29"/>
      <c r="AA709" s="29"/>
    </row>
    <row r="710" spans="1:27">
      <c r="A710" s="23"/>
      <c r="B710" s="31"/>
      <c r="C710" s="29"/>
      <c r="D710" s="29"/>
      <c r="E710" s="29"/>
      <c r="F710" s="29"/>
      <c r="G710" s="29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9"/>
      <c r="T710" s="29"/>
      <c r="U710" s="29"/>
      <c r="V710" s="29"/>
      <c r="W710" s="29"/>
      <c r="X710" s="29"/>
      <c r="Y710" s="29"/>
      <c r="Z710" s="29"/>
      <c r="AA710" s="29"/>
    </row>
    <row r="711" spans="1:27">
      <c r="A711" s="23"/>
      <c r="B711" s="31"/>
      <c r="C711" s="29"/>
      <c r="D711" s="29"/>
      <c r="E711" s="29"/>
      <c r="F711" s="29"/>
      <c r="G711" s="29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9"/>
      <c r="T711" s="29"/>
      <c r="U711" s="29"/>
      <c r="V711" s="29"/>
      <c r="W711" s="29"/>
      <c r="X711" s="29"/>
      <c r="Y711" s="29"/>
      <c r="Z711" s="29"/>
      <c r="AA711" s="29"/>
    </row>
    <row r="712" spans="1:27">
      <c r="A712" s="23"/>
      <c r="B712" s="31"/>
      <c r="C712" s="29"/>
      <c r="D712" s="29"/>
      <c r="E712" s="29"/>
      <c r="F712" s="29"/>
      <c r="G712" s="29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9"/>
      <c r="T712" s="29"/>
      <c r="U712" s="29"/>
      <c r="V712" s="29"/>
      <c r="W712" s="29"/>
      <c r="X712" s="29"/>
      <c r="Y712" s="29"/>
      <c r="Z712" s="29"/>
      <c r="AA712" s="29"/>
    </row>
    <row r="713" spans="1:27">
      <c r="A713" s="23"/>
      <c r="B713" s="31"/>
      <c r="C713" s="29"/>
      <c r="D713" s="29"/>
      <c r="E713" s="29"/>
      <c r="F713" s="29"/>
      <c r="G713" s="29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9"/>
      <c r="T713" s="29"/>
      <c r="U713" s="29"/>
      <c r="V713" s="29"/>
      <c r="W713" s="29"/>
      <c r="X713" s="29"/>
      <c r="Y713" s="29"/>
      <c r="Z713" s="29"/>
      <c r="AA713" s="29"/>
    </row>
    <row r="714" spans="1:27">
      <c r="A714" s="23"/>
      <c r="B714" s="31"/>
      <c r="C714" s="29"/>
      <c r="D714" s="29"/>
      <c r="E714" s="29"/>
      <c r="F714" s="29"/>
      <c r="G714" s="29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9"/>
      <c r="T714" s="29"/>
      <c r="U714" s="29"/>
      <c r="V714" s="29"/>
      <c r="W714" s="29"/>
      <c r="X714" s="29"/>
      <c r="Y714" s="29"/>
      <c r="Z714" s="29"/>
      <c r="AA714" s="29"/>
    </row>
    <row r="715" spans="1:27">
      <c r="A715" s="23"/>
      <c r="B715" s="31"/>
      <c r="C715" s="29"/>
      <c r="D715" s="29"/>
      <c r="E715" s="29"/>
      <c r="F715" s="29"/>
      <c r="G715" s="29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9"/>
      <c r="T715" s="29"/>
      <c r="U715" s="29"/>
      <c r="V715" s="29"/>
      <c r="W715" s="29"/>
      <c r="X715" s="29"/>
      <c r="Y715" s="29"/>
      <c r="Z715" s="29"/>
      <c r="AA715" s="29"/>
    </row>
    <row r="716" spans="1:27">
      <c r="A716" s="23"/>
      <c r="B716" s="31"/>
      <c r="C716" s="29"/>
      <c r="D716" s="29"/>
      <c r="E716" s="29"/>
      <c r="F716" s="29"/>
      <c r="G716" s="29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9"/>
      <c r="T716" s="29"/>
      <c r="U716" s="29"/>
      <c r="V716" s="29"/>
      <c r="W716" s="29"/>
      <c r="X716" s="29"/>
      <c r="Y716" s="29"/>
      <c r="Z716" s="29"/>
      <c r="AA716" s="29"/>
    </row>
    <row r="717" spans="1:27">
      <c r="A717" s="23"/>
      <c r="B717" s="31"/>
      <c r="C717" s="29"/>
      <c r="D717" s="29"/>
      <c r="E717" s="29"/>
      <c r="F717" s="29"/>
      <c r="G717" s="29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9"/>
      <c r="T717" s="29"/>
      <c r="U717" s="29"/>
      <c r="V717" s="29"/>
      <c r="W717" s="29"/>
      <c r="X717" s="29"/>
      <c r="Y717" s="29"/>
      <c r="Z717" s="29"/>
      <c r="AA717" s="29"/>
    </row>
    <row r="718" spans="1:27">
      <c r="A718" s="23"/>
      <c r="B718" s="31"/>
      <c r="C718" s="29"/>
      <c r="D718" s="29"/>
      <c r="E718" s="29"/>
      <c r="F718" s="29"/>
      <c r="G718" s="29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9"/>
      <c r="T718" s="29"/>
      <c r="U718" s="29"/>
      <c r="V718" s="29"/>
      <c r="W718" s="29"/>
      <c r="X718" s="29"/>
      <c r="Y718" s="29"/>
      <c r="Z718" s="29"/>
      <c r="AA718" s="29"/>
    </row>
    <row r="719" spans="1:27">
      <c r="A719" s="23"/>
      <c r="B719" s="31"/>
      <c r="C719" s="29"/>
      <c r="D719" s="29"/>
      <c r="E719" s="29"/>
      <c r="F719" s="29"/>
      <c r="G719" s="29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9"/>
      <c r="T719" s="29"/>
      <c r="U719" s="29"/>
      <c r="V719" s="29"/>
      <c r="W719" s="29"/>
      <c r="X719" s="29"/>
      <c r="Y719" s="29"/>
      <c r="Z719" s="29"/>
      <c r="AA719" s="29"/>
    </row>
    <row r="720" spans="1:27">
      <c r="A720" s="23"/>
      <c r="B720" s="31"/>
      <c r="C720" s="29"/>
      <c r="D720" s="29"/>
      <c r="E720" s="29"/>
      <c r="F720" s="29"/>
      <c r="G720" s="29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9"/>
      <c r="T720" s="29"/>
      <c r="U720" s="29"/>
      <c r="V720" s="29"/>
      <c r="W720" s="29"/>
      <c r="X720" s="29"/>
      <c r="Y720" s="29"/>
      <c r="Z720" s="29"/>
      <c r="AA720" s="29"/>
    </row>
    <row r="721" spans="1:27">
      <c r="A721" s="23"/>
      <c r="B721" s="31"/>
      <c r="C721" s="29"/>
      <c r="D721" s="29"/>
      <c r="E721" s="29"/>
      <c r="F721" s="29"/>
      <c r="G721" s="29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9"/>
      <c r="T721" s="29"/>
      <c r="U721" s="29"/>
      <c r="V721" s="29"/>
      <c r="W721" s="29"/>
      <c r="X721" s="29"/>
      <c r="Y721" s="29"/>
      <c r="Z721" s="29"/>
      <c r="AA721" s="29"/>
    </row>
    <row r="722" spans="1:27">
      <c r="A722" s="23"/>
      <c r="B722" s="31"/>
      <c r="C722" s="29"/>
      <c r="D722" s="29"/>
      <c r="E722" s="29"/>
      <c r="F722" s="29"/>
      <c r="G722" s="29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9"/>
      <c r="T722" s="29"/>
      <c r="U722" s="29"/>
      <c r="V722" s="29"/>
      <c r="W722" s="29"/>
      <c r="X722" s="29"/>
      <c r="Y722" s="29"/>
      <c r="Z722" s="29"/>
      <c r="AA722" s="29"/>
    </row>
    <row r="723" spans="1:27">
      <c r="A723" s="23"/>
      <c r="B723" s="31"/>
      <c r="C723" s="29"/>
      <c r="D723" s="29"/>
      <c r="E723" s="29"/>
      <c r="F723" s="29"/>
      <c r="G723" s="29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9"/>
      <c r="T723" s="29"/>
      <c r="U723" s="29"/>
      <c r="V723" s="29"/>
      <c r="W723" s="29"/>
      <c r="X723" s="29"/>
      <c r="Y723" s="29"/>
      <c r="Z723" s="29"/>
      <c r="AA723" s="29"/>
    </row>
    <row r="724" spans="1:27">
      <c r="A724" s="23"/>
      <c r="B724" s="31"/>
      <c r="C724" s="29"/>
      <c r="D724" s="29"/>
      <c r="E724" s="29"/>
      <c r="F724" s="29"/>
      <c r="G724" s="29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9"/>
      <c r="T724" s="29"/>
      <c r="U724" s="29"/>
      <c r="V724" s="29"/>
      <c r="W724" s="29"/>
      <c r="X724" s="29"/>
      <c r="Y724" s="29"/>
      <c r="Z724" s="29"/>
      <c r="AA724" s="29"/>
    </row>
    <row r="725" spans="1:27">
      <c r="A725" s="23"/>
      <c r="B725" s="31"/>
      <c r="C725" s="29"/>
      <c r="D725" s="29"/>
      <c r="E725" s="29"/>
      <c r="F725" s="29"/>
      <c r="G725" s="29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9"/>
      <c r="T725" s="29"/>
      <c r="U725" s="29"/>
      <c r="V725" s="29"/>
      <c r="W725" s="29"/>
      <c r="X725" s="29"/>
      <c r="Y725" s="29"/>
      <c r="Z725" s="29"/>
      <c r="AA725" s="29"/>
    </row>
    <row r="726" spans="1:27">
      <c r="A726" s="23"/>
      <c r="B726" s="31"/>
      <c r="C726" s="29"/>
      <c r="D726" s="29"/>
      <c r="E726" s="29"/>
      <c r="F726" s="29"/>
      <c r="G726" s="29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9"/>
      <c r="T726" s="29"/>
      <c r="U726" s="29"/>
      <c r="V726" s="29"/>
      <c r="W726" s="29"/>
      <c r="X726" s="29"/>
      <c r="Y726" s="29"/>
      <c r="Z726" s="29"/>
      <c r="AA726" s="29"/>
    </row>
    <row r="727" spans="1:27">
      <c r="A727" s="23"/>
      <c r="B727" s="31"/>
      <c r="C727" s="29"/>
      <c r="D727" s="29"/>
      <c r="E727" s="29"/>
      <c r="F727" s="29"/>
      <c r="G727" s="29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9"/>
      <c r="T727" s="29"/>
      <c r="U727" s="29"/>
      <c r="V727" s="29"/>
      <c r="W727" s="29"/>
      <c r="X727" s="29"/>
      <c r="Y727" s="29"/>
      <c r="Z727" s="29"/>
      <c r="AA727" s="29"/>
    </row>
    <row r="728" spans="1:27">
      <c r="A728" s="23"/>
      <c r="B728" s="31"/>
      <c r="C728" s="29"/>
      <c r="D728" s="29"/>
      <c r="E728" s="29"/>
      <c r="F728" s="29"/>
      <c r="G728" s="29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9"/>
      <c r="T728" s="29"/>
      <c r="U728" s="29"/>
      <c r="V728" s="29"/>
      <c r="W728" s="29"/>
      <c r="X728" s="29"/>
      <c r="Y728" s="29"/>
      <c r="Z728" s="29"/>
      <c r="AA728" s="29"/>
    </row>
    <row r="729" spans="1:27">
      <c r="A729" s="23"/>
      <c r="B729" s="31"/>
      <c r="C729" s="29"/>
      <c r="D729" s="29"/>
      <c r="E729" s="29"/>
      <c r="F729" s="29"/>
      <c r="G729" s="29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9"/>
      <c r="T729" s="29"/>
      <c r="U729" s="29"/>
      <c r="V729" s="29"/>
      <c r="W729" s="29"/>
      <c r="X729" s="29"/>
      <c r="Y729" s="29"/>
      <c r="Z729" s="29"/>
      <c r="AA729" s="29"/>
    </row>
    <row r="730" spans="1:27">
      <c r="A730" s="23"/>
      <c r="B730" s="31"/>
      <c r="C730" s="29"/>
      <c r="D730" s="29"/>
      <c r="E730" s="29"/>
      <c r="F730" s="29"/>
      <c r="G730" s="29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9"/>
      <c r="T730" s="29"/>
      <c r="U730" s="29"/>
      <c r="V730" s="29"/>
      <c r="W730" s="29"/>
      <c r="X730" s="29"/>
      <c r="Y730" s="29"/>
      <c r="Z730" s="29"/>
      <c r="AA730" s="29"/>
    </row>
    <row r="731" spans="1:27">
      <c r="A731" s="23"/>
      <c r="B731" s="31"/>
      <c r="C731" s="29"/>
      <c r="D731" s="29"/>
      <c r="E731" s="29"/>
      <c r="F731" s="29"/>
      <c r="G731" s="29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9"/>
      <c r="T731" s="29"/>
      <c r="U731" s="29"/>
      <c r="V731" s="29"/>
      <c r="W731" s="29"/>
      <c r="X731" s="29"/>
      <c r="Y731" s="29"/>
      <c r="Z731" s="29"/>
      <c r="AA731" s="29"/>
    </row>
    <row r="732" spans="1:27">
      <c r="A732" s="23"/>
      <c r="B732" s="31"/>
      <c r="C732" s="29"/>
      <c r="D732" s="29"/>
      <c r="E732" s="29"/>
      <c r="F732" s="29"/>
      <c r="G732" s="29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9"/>
      <c r="T732" s="29"/>
      <c r="U732" s="29"/>
      <c r="V732" s="29"/>
      <c r="W732" s="29"/>
      <c r="X732" s="29"/>
      <c r="Y732" s="29"/>
      <c r="Z732" s="29"/>
      <c r="AA732" s="29"/>
    </row>
    <row r="733" spans="1:27">
      <c r="A733" s="23"/>
      <c r="B733" s="31"/>
      <c r="C733" s="29"/>
      <c r="D733" s="29"/>
      <c r="E733" s="29"/>
      <c r="F733" s="29"/>
      <c r="G733" s="29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9"/>
      <c r="T733" s="29"/>
      <c r="U733" s="29"/>
      <c r="V733" s="29"/>
      <c r="W733" s="29"/>
      <c r="X733" s="29"/>
      <c r="Y733" s="29"/>
      <c r="Z733" s="29"/>
      <c r="AA733" s="29"/>
    </row>
    <row r="734" spans="1:27">
      <c r="A734" s="23"/>
      <c r="B734" s="31"/>
      <c r="C734" s="29"/>
      <c r="D734" s="29"/>
      <c r="E734" s="29"/>
      <c r="F734" s="29"/>
      <c r="G734" s="29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9"/>
      <c r="T734" s="29"/>
      <c r="U734" s="29"/>
      <c r="V734" s="29"/>
      <c r="W734" s="29"/>
      <c r="X734" s="29"/>
      <c r="Y734" s="29"/>
      <c r="Z734" s="29"/>
      <c r="AA734" s="29"/>
    </row>
    <row r="735" spans="1:27">
      <c r="A735" s="23"/>
      <c r="B735" s="31"/>
      <c r="C735" s="29"/>
      <c r="D735" s="29"/>
      <c r="E735" s="29"/>
      <c r="F735" s="29"/>
      <c r="G735" s="29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9"/>
      <c r="T735" s="29"/>
      <c r="U735" s="29"/>
      <c r="V735" s="29"/>
      <c r="W735" s="29"/>
      <c r="X735" s="29"/>
      <c r="Y735" s="29"/>
      <c r="Z735" s="29"/>
      <c r="AA735" s="29"/>
    </row>
    <row r="736" spans="1:27">
      <c r="A736" s="23"/>
      <c r="B736" s="31"/>
      <c r="C736" s="29"/>
      <c r="D736" s="29"/>
      <c r="E736" s="29"/>
      <c r="F736" s="29"/>
      <c r="G736" s="29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9"/>
      <c r="T736" s="29"/>
      <c r="U736" s="29"/>
      <c r="V736" s="29"/>
      <c r="W736" s="29"/>
      <c r="X736" s="29"/>
      <c r="Y736" s="29"/>
      <c r="Z736" s="29"/>
      <c r="AA736" s="29"/>
    </row>
    <row r="737" spans="1:27">
      <c r="A737" s="23"/>
      <c r="B737" s="31"/>
      <c r="C737" s="29"/>
      <c r="D737" s="29"/>
      <c r="E737" s="29"/>
      <c r="F737" s="29"/>
      <c r="G737" s="29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9"/>
      <c r="T737" s="29"/>
      <c r="U737" s="29"/>
      <c r="V737" s="29"/>
      <c r="W737" s="29"/>
      <c r="X737" s="29"/>
      <c r="Y737" s="29"/>
      <c r="Z737" s="29"/>
      <c r="AA737" s="29"/>
    </row>
    <row r="738" spans="1:27">
      <c r="A738" s="23"/>
      <c r="B738" s="31"/>
      <c r="C738" s="29"/>
      <c r="D738" s="29"/>
      <c r="E738" s="29"/>
      <c r="F738" s="29"/>
      <c r="G738" s="29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9"/>
      <c r="T738" s="29"/>
      <c r="U738" s="29"/>
      <c r="V738" s="29"/>
      <c r="W738" s="29"/>
      <c r="X738" s="29"/>
      <c r="Y738" s="29"/>
      <c r="Z738" s="29"/>
      <c r="AA738" s="29"/>
    </row>
    <row r="739" spans="1:27">
      <c r="A739" s="23"/>
      <c r="B739" s="31"/>
      <c r="C739" s="29"/>
      <c r="D739" s="29"/>
      <c r="E739" s="29"/>
      <c r="F739" s="29"/>
      <c r="G739" s="29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9"/>
      <c r="T739" s="29"/>
      <c r="U739" s="29"/>
      <c r="V739" s="29"/>
      <c r="W739" s="29"/>
      <c r="X739" s="29"/>
      <c r="Y739" s="29"/>
      <c r="Z739" s="29"/>
      <c r="AA739" s="29"/>
    </row>
    <row r="740" spans="1:27">
      <c r="A740" s="23"/>
      <c r="B740" s="31"/>
      <c r="C740" s="29"/>
      <c r="D740" s="29"/>
      <c r="E740" s="29"/>
      <c r="F740" s="29"/>
      <c r="G740" s="29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9"/>
      <c r="T740" s="29"/>
      <c r="U740" s="29"/>
      <c r="V740" s="29"/>
      <c r="W740" s="29"/>
      <c r="X740" s="29"/>
      <c r="Y740" s="29"/>
      <c r="Z740" s="29"/>
      <c r="AA740" s="29"/>
    </row>
    <row r="741" spans="1:27">
      <c r="A741" s="23"/>
      <c r="B741" s="31"/>
      <c r="C741" s="29"/>
      <c r="D741" s="29"/>
      <c r="E741" s="29"/>
      <c r="F741" s="29"/>
      <c r="G741" s="29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9"/>
      <c r="T741" s="29"/>
      <c r="U741" s="29"/>
      <c r="V741" s="29"/>
      <c r="W741" s="29"/>
      <c r="X741" s="29"/>
      <c r="Y741" s="29"/>
      <c r="Z741" s="29"/>
      <c r="AA741" s="29"/>
    </row>
    <row r="742" spans="1:27">
      <c r="A742" s="23"/>
      <c r="B742" s="31"/>
      <c r="C742" s="29"/>
      <c r="D742" s="29"/>
      <c r="E742" s="29"/>
      <c r="F742" s="29"/>
      <c r="G742" s="29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9"/>
      <c r="T742" s="29"/>
      <c r="U742" s="29"/>
      <c r="V742" s="29"/>
      <c r="W742" s="29"/>
      <c r="X742" s="29"/>
      <c r="Y742" s="29"/>
      <c r="Z742" s="29"/>
      <c r="AA742" s="29"/>
    </row>
    <row r="743" spans="1:27">
      <c r="A743" s="23"/>
      <c r="B743" s="31"/>
      <c r="C743" s="29"/>
      <c r="D743" s="29"/>
      <c r="E743" s="29"/>
      <c r="F743" s="29"/>
      <c r="G743" s="29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9"/>
      <c r="T743" s="29"/>
      <c r="U743" s="29"/>
      <c r="V743" s="29"/>
      <c r="W743" s="29"/>
      <c r="X743" s="29"/>
      <c r="Y743" s="29"/>
      <c r="Z743" s="29"/>
      <c r="AA743" s="29"/>
    </row>
    <row r="744" spans="1:27">
      <c r="A744" s="23"/>
      <c r="B744" s="31"/>
      <c r="C744" s="29"/>
      <c r="D744" s="29"/>
      <c r="E744" s="29"/>
      <c r="F744" s="29"/>
      <c r="G744" s="29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9"/>
      <c r="T744" s="29"/>
      <c r="U744" s="29"/>
      <c r="V744" s="29"/>
      <c r="W744" s="29"/>
      <c r="X744" s="29"/>
      <c r="Y744" s="29"/>
      <c r="Z744" s="29"/>
      <c r="AA744" s="29"/>
    </row>
    <row r="745" spans="1:27">
      <c r="A745" s="23"/>
      <c r="B745" s="31"/>
      <c r="C745" s="29"/>
      <c r="D745" s="29"/>
      <c r="E745" s="29"/>
      <c r="F745" s="29"/>
      <c r="G745" s="29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9"/>
      <c r="T745" s="29"/>
      <c r="U745" s="29"/>
      <c r="V745" s="29"/>
      <c r="W745" s="29"/>
      <c r="X745" s="29"/>
      <c r="Y745" s="29"/>
      <c r="Z745" s="29"/>
      <c r="AA745" s="29"/>
    </row>
    <row r="746" spans="1:27">
      <c r="A746" s="23"/>
      <c r="B746" s="31"/>
      <c r="C746" s="29"/>
      <c r="D746" s="29"/>
      <c r="E746" s="29"/>
      <c r="F746" s="29"/>
      <c r="G746" s="29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9"/>
      <c r="T746" s="29"/>
      <c r="U746" s="29"/>
      <c r="V746" s="29"/>
      <c r="W746" s="29"/>
      <c r="X746" s="29"/>
      <c r="Y746" s="29"/>
      <c r="Z746" s="29"/>
      <c r="AA746" s="29"/>
    </row>
    <row r="747" spans="1:27">
      <c r="A747" s="23"/>
      <c r="B747" s="31"/>
      <c r="C747" s="29"/>
      <c r="D747" s="29"/>
      <c r="E747" s="29"/>
      <c r="F747" s="29"/>
      <c r="G747" s="29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9"/>
      <c r="T747" s="29"/>
      <c r="U747" s="29"/>
      <c r="V747" s="29"/>
      <c r="W747" s="29"/>
      <c r="X747" s="29"/>
      <c r="Y747" s="29"/>
      <c r="Z747" s="29"/>
      <c r="AA747" s="29"/>
    </row>
    <row r="748" spans="1:27">
      <c r="A748" s="23"/>
      <c r="B748" s="31"/>
      <c r="C748" s="29"/>
      <c r="D748" s="29"/>
      <c r="E748" s="29"/>
      <c r="F748" s="29"/>
      <c r="G748" s="29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9"/>
      <c r="T748" s="29"/>
      <c r="U748" s="29"/>
      <c r="V748" s="29"/>
      <c r="W748" s="29"/>
      <c r="X748" s="29"/>
      <c r="Y748" s="29"/>
      <c r="Z748" s="29"/>
      <c r="AA748" s="29"/>
    </row>
    <row r="749" spans="1:27">
      <c r="A749" s="23"/>
      <c r="B749" s="31"/>
      <c r="C749" s="29"/>
      <c r="D749" s="29"/>
      <c r="E749" s="29"/>
      <c r="F749" s="29"/>
      <c r="G749" s="29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9"/>
      <c r="T749" s="29"/>
      <c r="U749" s="29"/>
      <c r="V749" s="29"/>
      <c r="W749" s="29"/>
      <c r="X749" s="29"/>
      <c r="Y749" s="29"/>
      <c r="Z749" s="29"/>
      <c r="AA749" s="29"/>
    </row>
    <row r="750" spans="1:27">
      <c r="A750" s="23"/>
      <c r="B750" s="31"/>
      <c r="C750" s="29"/>
      <c r="D750" s="29"/>
      <c r="E750" s="29"/>
      <c r="F750" s="29"/>
      <c r="G750" s="29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9"/>
      <c r="T750" s="29"/>
      <c r="U750" s="29"/>
      <c r="V750" s="29"/>
      <c r="W750" s="29"/>
      <c r="X750" s="29"/>
      <c r="Y750" s="29"/>
      <c r="Z750" s="29"/>
      <c r="AA750" s="29"/>
    </row>
    <row r="751" spans="1:27">
      <c r="A751" s="23"/>
      <c r="B751" s="31"/>
      <c r="C751" s="29"/>
      <c r="D751" s="29"/>
      <c r="E751" s="29"/>
      <c r="F751" s="29"/>
      <c r="G751" s="29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9"/>
      <c r="T751" s="29"/>
      <c r="U751" s="29"/>
      <c r="V751" s="29"/>
      <c r="W751" s="29"/>
      <c r="X751" s="29"/>
      <c r="Y751" s="29"/>
      <c r="Z751" s="29"/>
      <c r="AA751" s="29"/>
    </row>
    <row r="752" spans="1:27">
      <c r="A752" s="23"/>
      <c r="B752" s="31"/>
      <c r="C752" s="29"/>
      <c r="D752" s="29"/>
      <c r="E752" s="29"/>
      <c r="F752" s="29"/>
      <c r="G752" s="29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9"/>
      <c r="T752" s="29"/>
      <c r="U752" s="29"/>
      <c r="V752" s="29"/>
      <c r="W752" s="29"/>
      <c r="X752" s="29"/>
      <c r="Y752" s="29"/>
      <c r="Z752" s="29"/>
      <c r="AA752" s="29"/>
    </row>
    <row r="753" spans="1:27">
      <c r="A753" s="23"/>
      <c r="B753" s="31"/>
      <c r="C753" s="29"/>
      <c r="D753" s="29"/>
      <c r="E753" s="29"/>
      <c r="F753" s="29"/>
      <c r="G753" s="29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9"/>
      <c r="T753" s="29"/>
      <c r="U753" s="29"/>
      <c r="V753" s="29"/>
      <c r="W753" s="29"/>
      <c r="X753" s="29"/>
      <c r="Y753" s="29"/>
      <c r="Z753" s="29"/>
      <c r="AA753" s="29"/>
    </row>
    <row r="754" spans="1:27">
      <c r="A754" s="23"/>
      <c r="B754" s="31"/>
      <c r="C754" s="29"/>
      <c r="D754" s="29"/>
      <c r="E754" s="29"/>
      <c r="F754" s="29"/>
      <c r="G754" s="29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9"/>
      <c r="T754" s="29"/>
      <c r="U754" s="29"/>
      <c r="V754" s="29"/>
      <c r="W754" s="29"/>
      <c r="X754" s="29"/>
      <c r="Y754" s="29"/>
      <c r="Z754" s="29"/>
      <c r="AA754" s="29"/>
    </row>
    <row r="755" spans="1:27">
      <c r="A755" s="23"/>
      <c r="B755" s="31"/>
      <c r="C755" s="29"/>
      <c r="D755" s="29"/>
      <c r="E755" s="29"/>
      <c r="F755" s="29"/>
      <c r="G755" s="29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9"/>
      <c r="T755" s="29"/>
      <c r="U755" s="29"/>
      <c r="V755" s="29"/>
      <c r="W755" s="29"/>
      <c r="X755" s="29"/>
      <c r="Y755" s="29"/>
      <c r="Z755" s="29"/>
      <c r="AA755" s="29"/>
    </row>
    <row r="756" spans="1:27">
      <c r="A756" s="23"/>
      <c r="B756" s="31"/>
      <c r="C756" s="29"/>
      <c r="D756" s="29"/>
      <c r="E756" s="29"/>
      <c r="F756" s="29"/>
      <c r="G756" s="29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9"/>
      <c r="T756" s="29"/>
      <c r="U756" s="29"/>
      <c r="V756" s="29"/>
      <c r="W756" s="29"/>
      <c r="X756" s="29"/>
      <c r="Y756" s="29"/>
      <c r="Z756" s="29"/>
      <c r="AA756" s="29"/>
    </row>
    <row r="757" spans="1:27">
      <c r="A757" s="23"/>
      <c r="B757" s="31"/>
      <c r="C757" s="29"/>
      <c r="D757" s="29"/>
      <c r="E757" s="29"/>
      <c r="F757" s="29"/>
      <c r="G757" s="29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9"/>
      <c r="T757" s="29"/>
      <c r="U757" s="29"/>
      <c r="V757" s="29"/>
      <c r="W757" s="29"/>
      <c r="X757" s="29"/>
      <c r="Y757" s="29"/>
      <c r="Z757" s="29"/>
      <c r="AA757" s="29"/>
    </row>
    <row r="758" spans="1:27">
      <c r="A758" s="23"/>
      <c r="B758" s="31"/>
      <c r="C758" s="29"/>
      <c r="D758" s="29"/>
      <c r="E758" s="29"/>
      <c r="F758" s="29"/>
      <c r="G758" s="29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9"/>
      <c r="T758" s="29"/>
      <c r="U758" s="29"/>
      <c r="V758" s="29"/>
      <c r="W758" s="29"/>
      <c r="X758" s="29"/>
      <c r="Y758" s="29"/>
      <c r="Z758" s="29"/>
      <c r="AA758" s="29"/>
    </row>
    <row r="759" spans="1:27">
      <c r="A759" s="23"/>
      <c r="B759" s="31"/>
      <c r="C759" s="29"/>
      <c r="D759" s="29"/>
      <c r="E759" s="29"/>
      <c r="F759" s="29"/>
      <c r="G759" s="29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9"/>
      <c r="T759" s="29"/>
      <c r="U759" s="29"/>
      <c r="V759" s="29"/>
      <c r="W759" s="29"/>
      <c r="X759" s="29"/>
      <c r="Y759" s="29"/>
      <c r="Z759" s="29"/>
      <c r="AA759" s="29"/>
    </row>
    <row r="760" spans="1:27">
      <c r="A760" s="23"/>
      <c r="B760" s="31"/>
      <c r="C760" s="29"/>
      <c r="D760" s="29"/>
      <c r="E760" s="29"/>
      <c r="F760" s="29"/>
      <c r="G760" s="29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9"/>
      <c r="T760" s="29"/>
      <c r="U760" s="29"/>
      <c r="V760" s="29"/>
      <c r="W760" s="29"/>
      <c r="X760" s="29"/>
      <c r="Y760" s="29"/>
      <c r="Z760" s="29"/>
      <c r="AA760" s="29"/>
    </row>
    <row r="761" spans="1:27">
      <c r="A761" s="23"/>
      <c r="B761" s="31"/>
      <c r="C761" s="29"/>
      <c r="D761" s="29"/>
      <c r="E761" s="29"/>
      <c r="F761" s="29"/>
      <c r="G761" s="29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9"/>
      <c r="T761" s="29"/>
      <c r="U761" s="29"/>
      <c r="V761" s="29"/>
      <c r="W761" s="29"/>
      <c r="X761" s="29"/>
      <c r="Y761" s="29"/>
      <c r="Z761" s="29"/>
      <c r="AA761" s="29"/>
    </row>
    <row r="762" spans="1:27">
      <c r="A762" s="23"/>
      <c r="B762" s="31"/>
      <c r="C762" s="29"/>
      <c r="D762" s="29"/>
      <c r="E762" s="29"/>
      <c r="F762" s="29"/>
      <c r="G762" s="29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9"/>
      <c r="T762" s="29"/>
      <c r="U762" s="29"/>
      <c r="V762" s="29"/>
      <c r="W762" s="29"/>
      <c r="X762" s="29"/>
      <c r="Y762" s="29"/>
      <c r="Z762" s="29"/>
      <c r="AA762" s="29"/>
    </row>
    <row r="763" spans="1:27">
      <c r="A763" s="23"/>
      <c r="B763" s="31"/>
      <c r="C763" s="29"/>
      <c r="D763" s="29"/>
      <c r="E763" s="29"/>
      <c r="F763" s="29"/>
      <c r="G763" s="29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9"/>
      <c r="T763" s="29"/>
      <c r="U763" s="29"/>
      <c r="V763" s="29"/>
      <c r="W763" s="29"/>
      <c r="X763" s="29"/>
      <c r="Y763" s="29"/>
      <c r="Z763" s="29"/>
      <c r="AA763" s="29"/>
    </row>
    <row r="764" spans="1:27">
      <c r="A764" s="23"/>
      <c r="B764" s="31"/>
      <c r="C764" s="29"/>
      <c r="D764" s="29"/>
      <c r="E764" s="29"/>
      <c r="F764" s="29"/>
      <c r="G764" s="29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9"/>
      <c r="T764" s="29"/>
      <c r="U764" s="29"/>
      <c r="V764" s="29"/>
      <c r="W764" s="29"/>
      <c r="X764" s="29"/>
      <c r="Y764" s="29"/>
      <c r="Z764" s="29"/>
      <c r="AA764" s="29"/>
    </row>
    <row r="765" spans="1:27">
      <c r="A765" s="23"/>
      <c r="B765" s="31"/>
      <c r="C765" s="29"/>
      <c r="D765" s="29"/>
      <c r="E765" s="29"/>
      <c r="F765" s="29"/>
      <c r="G765" s="29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9"/>
      <c r="T765" s="29"/>
      <c r="U765" s="29"/>
      <c r="V765" s="29"/>
      <c r="W765" s="29"/>
      <c r="X765" s="29"/>
      <c r="Y765" s="29"/>
      <c r="Z765" s="29"/>
      <c r="AA765" s="29"/>
    </row>
    <row r="766" spans="1:27">
      <c r="A766" s="23"/>
      <c r="B766" s="31"/>
      <c r="C766" s="29"/>
      <c r="D766" s="29"/>
      <c r="E766" s="29"/>
      <c r="F766" s="29"/>
      <c r="G766" s="29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9"/>
      <c r="T766" s="29"/>
      <c r="U766" s="29"/>
      <c r="V766" s="29"/>
      <c r="W766" s="29"/>
      <c r="X766" s="29"/>
      <c r="Y766" s="29"/>
      <c r="Z766" s="29"/>
      <c r="AA766" s="29"/>
    </row>
    <row r="767" spans="1:27">
      <c r="A767" s="23"/>
      <c r="B767" s="31"/>
      <c r="C767" s="29"/>
      <c r="D767" s="29"/>
      <c r="E767" s="29"/>
      <c r="F767" s="29"/>
      <c r="G767" s="29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9"/>
      <c r="T767" s="29"/>
      <c r="U767" s="29"/>
      <c r="V767" s="29"/>
      <c r="W767" s="29"/>
      <c r="X767" s="29"/>
      <c r="Y767" s="29"/>
      <c r="Z767" s="29"/>
      <c r="AA767" s="29"/>
    </row>
    <row r="768" spans="1:27">
      <c r="A768" s="23"/>
      <c r="B768" s="31"/>
      <c r="C768" s="29"/>
      <c r="D768" s="29"/>
      <c r="E768" s="29"/>
      <c r="F768" s="29"/>
      <c r="G768" s="29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9"/>
      <c r="T768" s="29"/>
      <c r="U768" s="29"/>
      <c r="V768" s="29"/>
      <c r="W768" s="29"/>
      <c r="X768" s="29"/>
      <c r="Y768" s="29"/>
      <c r="Z768" s="29"/>
      <c r="AA768" s="29"/>
    </row>
    <row r="769" spans="1:27">
      <c r="A769" s="23"/>
      <c r="B769" s="31"/>
      <c r="C769" s="29"/>
      <c r="D769" s="29"/>
      <c r="E769" s="29"/>
      <c r="F769" s="29"/>
      <c r="G769" s="29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9"/>
      <c r="T769" s="29"/>
      <c r="U769" s="29"/>
      <c r="V769" s="29"/>
      <c r="W769" s="29"/>
      <c r="X769" s="29"/>
      <c r="Y769" s="29"/>
      <c r="Z769" s="29"/>
      <c r="AA769" s="29"/>
    </row>
    <row r="770" spans="1:27">
      <c r="A770" s="23"/>
      <c r="B770" s="31"/>
      <c r="C770" s="29"/>
      <c r="D770" s="29"/>
      <c r="E770" s="29"/>
      <c r="F770" s="29"/>
      <c r="G770" s="29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9"/>
      <c r="T770" s="29"/>
      <c r="U770" s="29"/>
      <c r="V770" s="29"/>
      <c r="W770" s="29"/>
      <c r="X770" s="29"/>
      <c r="Y770" s="29"/>
      <c r="Z770" s="29"/>
      <c r="AA770" s="29"/>
    </row>
    <row r="771" spans="1:27">
      <c r="A771" s="23"/>
      <c r="B771" s="31"/>
      <c r="C771" s="29"/>
      <c r="D771" s="29"/>
      <c r="E771" s="29"/>
      <c r="F771" s="29"/>
      <c r="G771" s="29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9"/>
      <c r="T771" s="29"/>
      <c r="U771" s="29"/>
      <c r="V771" s="29"/>
      <c r="W771" s="29"/>
      <c r="X771" s="29"/>
      <c r="Y771" s="29"/>
      <c r="Z771" s="29"/>
      <c r="AA771" s="29"/>
    </row>
    <row r="772" spans="1:27">
      <c r="A772" s="23"/>
      <c r="B772" s="31"/>
      <c r="C772" s="29"/>
      <c r="D772" s="29"/>
      <c r="E772" s="29"/>
      <c r="F772" s="29"/>
      <c r="G772" s="29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9"/>
      <c r="T772" s="29"/>
      <c r="U772" s="29"/>
      <c r="V772" s="29"/>
      <c r="W772" s="29"/>
      <c r="X772" s="29"/>
      <c r="Y772" s="29"/>
      <c r="Z772" s="29"/>
      <c r="AA772" s="29"/>
    </row>
    <row r="773" spans="1:27">
      <c r="A773" s="23"/>
      <c r="B773" s="31"/>
      <c r="C773" s="29"/>
      <c r="D773" s="29"/>
      <c r="E773" s="29"/>
      <c r="F773" s="29"/>
      <c r="G773" s="29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9"/>
      <c r="T773" s="29"/>
      <c r="U773" s="29"/>
      <c r="V773" s="29"/>
      <c r="W773" s="29"/>
      <c r="X773" s="29"/>
      <c r="Y773" s="29"/>
      <c r="Z773" s="29"/>
      <c r="AA773" s="29"/>
    </row>
    <row r="774" spans="1:27">
      <c r="A774" s="23"/>
      <c r="B774" s="31"/>
      <c r="C774" s="29"/>
      <c r="D774" s="29"/>
      <c r="E774" s="29"/>
      <c r="F774" s="29"/>
      <c r="G774" s="29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9"/>
      <c r="T774" s="29"/>
      <c r="U774" s="29"/>
      <c r="V774" s="29"/>
      <c r="W774" s="29"/>
      <c r="X774" s="29"/>
      <c r="Y774" s="29"/>
      <c r="Z774" s="29"/>
      <c r="AA774" s="29"/>
    </row>
    <row r="775" spans="1:27">
      <c r="A775" s="23"/>
      <c r="B775" s="31"/>
      <c r="C775" s="29"/>
      <c r="D775" s="29"/>
      <c r="E775" s="29"/>
      <c r="F775" s="29"/>
      <c r="G775" s="29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9"/>
      <c r="T775" s="29"/>
      <c r="U775" s="29"/>
      <c r="V775" s="29"/>
      <c r="W775" s="29"/>
      <c r="X775" s="29"/>
      <c r="Y775" s="29"/>
      <c r="Z775" s="29"/>
      <c r="AA775" s="29"/>
    </row>
    <row r="776" spans="1:27">
      <c r="A776" s="23"/>
      <c r="B776" s="31"/>
      <c r="C776" s="29"/>
      <c r="D776" s="29"/>
      <c r="E776" s="29"/>
      <c r="F776" s="29"/>
      <c r="G776" s="29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9"/>
      <c r="T776" s="29"/>
      <c r="U776" s="29"/>
      <c r="V776" s="29"/>
      <c r="W776" s="29"/>
      <c r="X776" s="29"/>
      <c r="Y776" s="29"/>
      <c r="Z776" s="29"/>
      <c r="AA776" s="29"/>
    </row>
    <row r="777" spans="1:27">
      <c r="A777" s="23"/>
      <c r="B777" s="31"/>
      <c r="C777" s="29"/>
      <c r="D777" s="29"/>
      <c r="E777" s="29"/>
      <c r="F777" s="29"/>
      <c r="G777" s="29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9"/>
      <c r="T777" s="29"/>
      <c r="U777" s="29"/>
      <c r="V777" s="29"/>
      <c r="W777" s="29"/>
      <c r="X777" s="29"/>
      <c r="Y777" s="29"/>
      <c r="Z777" s="29"/>
      <c r="AA777" s="29"/>
    </row>
    <row r="778" spans="1:27">
      <c r="A778" s="23"/>
      <c r="B778" s="31"/>
      <c r="C778" s="29"/>
      <c r="D778" s="29"/>
      <c r="E778" s="29"/>
      <c r="F778" s="29"/>
      <c r="G778" s="29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9"/>
      <c r="T778" s="29"/>
      <c r="U778" s="29"/>
      <c r="V778" s="29"/>
      <c r="W778" s="29"/>
      <c r="X778" s="29"/>
      <c r="Y778" s="29"/>
      <c r="Z778" s="29"/>
      <c r="AA778" s="29"/>
    </row>
    <row r="779" spans="1:27">
      <c r="A779" s="23"/>
      <c r="B779" s="31"/>
      <c r="C779" s="29"/>
      <c r="D779" s="29"/>
      <c r="E779" s="29"/>
      <c r="F779" s="29"/>
      <c r="G779" s="29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9"/>
      <c r="T779" s="29"/>
      <c r="U779" s="29"/>
      <c r="V779" s="29"/>
      <c r="W779" s="29"/>
      <c r="X779" s="29"/>
      <c r="Y779" s="29"/>
      <c r="Z779" s="29"/>
      <c r="AA779" s="29"/>
    </row>
    <row r="780" spans="1:27">
      <c r="A780" s="23"/>
      <c r="B780" s="31"/>
      <c r="C780" s="29"/>
      <c r="D780" s="29"/>
      <c r="E780" s="29"/>
      <c r="F780" s="29"/>
      <c r="G780" s="29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9"/>
      <c r="T780" s="29"/>
      <c r="U780" s="29"/>
      <c r="V780" s="29"/>
      <c r="W780" s="29"/>
      <c r="X780" s="29"/>
      <c r="Y780" s="29"/>
      <c r="Z780" s="29"/>
      <c r="AA780" s="29"/>
    </row>
    <row r="781" spans="1:27">
      <c r="A781" s="23"/>
      <c r="B781" s="31"/>
      <c r="C781" s="29"/>
      <c r="D781" s="29"/>
      <c r="E781" s="29"/>
      <c r="F781" s="29"/>
      <c r="G781" s="29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9"/>
      <c r="T781" s="29"/>
      <c r="U781" s="29"/>
      <c r="V781" s="29"/>
      <c r="W781" s="29"/>
      <c r="X781" s="29"/>
      <c r="Y781" s="29"/>
      <c r="Z781" s="29"/>
      <c r="AA781" s="29"/>
    </row>
    <row r="782" spans="1:27">
      <c r="A782" s="23"/>
      <c r="B782" s="31"/>
      <c r="C782" s="29"/>
      <c r="D782" s="29"/>
      <c r="E782" s="29"/>
      <c r="F782" s="29"/>
      <c r="G782" s="29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9"/>
      <c r="T782" s="29"/>
      <c r="U782" s="29"/>
      <c r="V782" s="29"/>
      <c r="W782" s="29"/>
      <c r="X782" s="29"/>
      <c r="Y782" s="29"/>
      <c r="Z782" s="29"/>
      <c r="AA782" s="29"/>
    </row>
    <row r="783" spans="1:27">
      <c r="A783" s="23"/>
      <c r="B783" s="31"/>
      <c r="C783" s="29"/>
      <c r="D783" s="29"/>
      <c r="E783" s="29"/>
      <c r="F783" s="29"/>
      <c r="G783" s="29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9"/>
      <c r="T783" s="29"/>
      <c r="U783" s="29"/>
      <c r="V783" s="29"/>
      <c r="W783" s="29"/>
      <c r="X783" s="29"/>
      <c r="Y783" s="29"/>
      <c r="Z783" s="29"/>
      <c r="AA783" s="29"/>
    </row>
    <row r="784" spans="1:27">
      <c r="A784" s="23"/>
      <c r="B784" s="31"/>
      <c r="C784" s="29"/>
      <c r="D784" s="29"/>
      <c r="E784" s="29"/>
      <c r="F784" s="29"/>
      <c r="G784" s="29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9"/>
      <c r="T784" s="29"/>
      <c r="U784" s="29"/>
      <c r="V784" s="29"/>
      <c r="W784" s="29"/>
      <c r="X784" s="29"/>
      <c r="Y784" s="29"/>
      <c r="Z784" s="29"/>
      <c r="AA784" s="29"/>
    </row>
    <row r="785" spans="1:27">
      <c r="A785" s="23"/>
      <c r="B785" s="31"/>
      <c r="C785" s="29"/>
      <c r="D785" s="29"/>
      <c r="E785" s="29"/>
      <c r="F785" s="29"/>
      <c r="G785" s="29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9"/>
      <c r="T785" s="29"/>
      <c r="U785" s="29"/>
      <c r="V785" s="29"/>
      <c r="W785" s="29"/>
      <c r="X785" s="29"/>
      <c r="Y785" s="29"/>
      <c r="Z785" s="29"/>
      <c r="AA785" s="29"/>
    </row>
    <row r="786" spans="1:27">
      <c r="A786" s="23"/>
      <c r="B786" s="31"/>
      <c r="C786" s="29"/>
      <c r="D786" s="29"/>
      <c r="E786" s="29"/>
      <c r="F786" s="29"/>
      <c r="G786" s="29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9"/>
      <c r="T786" s="29"/>
      <c r="U786" s="29"/>
      <c r="V786" s="29"/>
      <c r="W786" s="29"/>
      <c r="X786" s="29"/>
      <c r="Y786" s="29"/>
      <c r="Z786" s="29"/>
      <c r="AA786" s="29"/>
    </row>
    <row r="787" spans="1:27">
      <c r="A787" s="23"/>
      <c r="B787" s="31"/>
      <c r="C787" s="29"/>
      <c r="D787" s="29"/>
      <c r="E787" s="29"/>
      <c r="F787" s="29"/>
      <c r="G787" s="29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9"/>
      <c r="T787" s="29"/>
      <c r="U787" s="29"/>
      <c r="V787" s="29"/>
      <c r="W787" s="29"/>
      <c r="X787" s="29"/>
      <c r="Y787" s="29"/>
      <c r="Z787" s="29"/>
      <c r="AA787" s="29"/>
    </row>
    <row r="788" spans="1:27">
      <c r="A788" s="23"/>
      <c r="B788" s="31"/>
      <c r="C788" s="29"/>
      <c r="D788" s="29"/>
      <c r="E788" s="29"/>
      <c r="F788" s="29"/>
      <c r="G788" s="29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9"/>
      <c r="T788" s="29"/>
      <c r="U788" s="29"/>
      <c r="V788" s="29"/>
      <c r="W788" s="29"/>
      <c r="X788" s="29"/>
      <c r="Y788" s="29"/>
      <c r="Z788" s="29"/>
      <c r="AA788" s="29"/>
    </row>
    <row r="789" spans="1:27">
      <c r="A789" s="23"/>
      <c r="B789" s="31"/>
      <c r="C789" s="29"/>
      <c r="D789" s="29"/>
      <c r="E789" s="29"/>
      <c r="F789" s="29"/>
      <c r="G789" s="29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9"/>
      <c r="T789" s="29"/>
      <c r="U789" s="29"/>
      <c r="V789" s="29"/>
      <c r="W789" s="29"/>
      <c r="X789" s="29"/>
      <c r="Y789" s="29"/>
      <c r="Z789" s="29"/>
      <c r="AA789" s="29"/>
    </row>
    <row r="790" spans="1:27">
      <c r="A790" s="23"/>
      <c r="B790" s="31"/>
      <c r="C790" s="29"/>
      <c r="D790" s="29"/>
      <c r="E790" s="29"/>
      <c r="F790" s="29"/>
      <c r="G790" s="29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9"/>
      <c r="T790" s="29"/>
      <c r="U790" s="29"/>
      <c r="V790" s="29"/>
      <c r="W790" s="29"/>
      <c r="X790" s="29"/>
      <c r="Y790" s="29"/>
      <c r="Z790" s="29"/>
      <c r="AA790" s="29"/>
    </row>
    <row r="791" spans="1:27">
      <c r="A791" s="23"/>
      <c r="B791" s="31"/>
      <c r="C791" s="29"/>
      <c r="D791" s="29"/>
      <c r="E791" s="29"/>
      <c r="F791" s="29"/>
      <c r="G791" s="29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9"/>
      <c r="T791" s="29"/>
      <c r="U791" s="29"/>
      <c r="V791" s="29"/>
      <c r="W791" s="29"/>
      <c r="X791" s="29"/>
      <c r="Y791" s="29"/>
      <c r="Z791" s="29"/>
      <c r="AA791" s="29"/>
    </row>
    <row r="792" spans="1:27">
      <c r="A792" s="23"/>
      <c r="B792" s="31"/>
      <c r="C792" s="29"/>
      <c r="D792" s="29"/>
      <c r="E792" s="29"/>
      <c r="F792" s="29"/>
      <c r="G792" s="29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9"/>
      <c r="T792" s="29"/>
      <c r="U792" s="29"/>
      <c r="V792" s="29"/>
      <c r="W792" s="29"/>
      <c r="X792" s="29"/>
      <c r="Y792" s="29"/>
      <c r="Z792" s="29"/>
      <c r="AA792" s="29"/>
    </row>
    <row r="793" spans="1:27">
      <c r="A793" s="23"/>
      <c r="B793" s="31"/>
      <c r="C793" s="29"/>
      <c r="D793" s="29"/>
      <c r="E793" s="29"/>
      <c r="F793" s="29"/>
      <c r="G793" s="29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9"/>
      <c r="T793" s="29"/>
      <c r="U793" s="29"/>
      <c r="V793" s="29"/>
      <c r="W793" s="29"/>
      <c r="X793" s="29"/>
      <c r="Y793" s="29"/>
      <c r="Z793" s="29"/>
      <c r="AA793" s="29"/>
    </row>
    <row r="794" spans="1:27">
      <c r="A794" s="23"/>
      <c r="B794" s="31"/>
      <c r="C794" s="29"/>
      <c r="D794" s="29"/>
      <c r="E794" s="29"/>
      <c r="F794" s="29"/>
      <c r="G794" s="29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9"/>
      <c r="T794" s="29"/>
      <c r="U794" s="29"/>
      <c r="V794" s="29"/>
      <c r="W794" s="29"/>
      <c r="X794" s="29"/>
      <c r="Y794" s="29"/>
      <c r="Z794" s="29"/>
      <c r="AA794" s="29"/>
    </row>
    <row r="795" spans="1:27">
      <c r="A795" s="23"/>
      <c r="B795" s="31"/>
      <c r="C795" s="29"/>
      <c r="D795" s="29"/>
      <c r="E795" s="29"/>
      <c r="F795" s="29"/>
      <c r="G795" s="29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9"/>
      <c r="T795" s="29"/>
      <c r="U795" s="29"/>
      <c r="V795" s="29"/>
      <c r="W795" s="29"/>
      <c r="X795" s="29"/>
      <c r="Y795" s="29"/>
      <c r="Z795" s="29"/>
      <c r="AA795" s="29"/>
    </row>
    <row r="796" spans="1:27">
      <c r="A796" s="23"/>
      <c r="B796" s="31"/>
      <c r="C796" s="29"/>
      <c r="D796" s="29"/>
      <c r="E796" s="29"/>
      <c r="F796" s="29"/>
      <c r="G796" s="29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9"/>
      <c r="T796" s="29"/>
      <c r="U796" s="29"/>
      <c r="V796" s="29"/>
      <c r="W796" s="29"/>
      <c r="X796" s="29"/>
      <c r="Y796" s="29"/>
      <c r="Z796" s="29"/>
      <c r="AA796" s="29"/>
    </row>
    <row r="797" spans="1:27">
      <c r="A797" s="23"/>
      <c r="B797" s="31"/>
      <c r="C797" s="29"/>
      <c r="D797" s="29"/>
      <c r="E797" s="29"/>
      <c r="F797" s="29"/>
      <c r="G797" s="29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9"/>
      <c r="T797" s="29"/>
      <c r="U797" s="29"/>
      <c r="V797" s="29"/>
      <c r="W797" s="29"/>
      <c r="X797" s="29"/>
      <c r="Y797" s="29"/>
      <c r="Z797" s="29"/>
      <c r="AA797" s="29"/>
    </row>
    <row r="798" spans="1:27">
      <c r="A798" s="23"/>
      <c r="B798" s="31"/>
      <c r="C798" s="29"/>
      <c r="D798" s="29"/>
      <c r="E798" s="29"/>
      <c r="F798" s="29"/>
      <c r="G798" s="29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9"/>
      <c r="T798" s="29"/>
      <c r="U798" s="29"/>
      <c r="V798" s="29"/>
      <c r="W798" s="29"/>
      <c r="X798" s="29"/>
      <c r="Y798" s="29"/>
      <c r="Z798" s="29"/>
      <c r="AA798" s="29"/>
    </row>
    <row r="799" spans="1:27">
      <c r="A799" s="23"/>
      <c r="B799" s="31"/>
      <c r="C799" s="29"/>
      <c r="D799" s="29"/>
      <c r="E799" s="29"/>
      <c r="F799" s="29"/>
      <c r="G799" s="29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9"/>
      <c r="T799" s="29"/>
      <c r="U799" s="29"/>
      <c r="V799" s="29"/>
      <c r="W799" s="29"/>
      <c r="X799" s="29"/>
      <c r="Y799" s="29"/>
      <c r="Z799" s="29"/>
      <c r="AA799" s="29"/>
    </row>
    <row r="800" spans="1:27">
      <c r="A800" s="23"/>
      <c r="B800" s="31"/>
      <c r="C800" s="29"/>
      <c r="D800" s="29"/>
      <c r="E800" s="29"/>
      <c r="F800" s="29"/>
      <c r="G800" s="29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9"/>
      <c r="T800" s="29"/>
      <c r="U800" s="29"/>
      <c r="V800" s="29"/>
      <c r="W800" s="29"/>
      <c r="X800" s="29"/>
      <c r="Y800" s="29"/>
      <c r="Z800" s="29"/>
      <c r="AA800" s="29"/>
    </row>
    <row r="801" spans="1:27">
      <c r="A801" s="23"/>
      <c r="B801" s="31"/>
      <c r="C801" s="29"/>
      <c r="D801" s="29"/>
      <c r="E801" s="29"/>
      <c r="F801" s="29"/>
      <c r="G801" s="29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9"/>
      <c r="T801" s="29"/>
      <c r="U801" s="29"/>
      <c r="V801" s="29"/>
      <c r="W801" s="29"/>
      <c r="X801" s="29"/>
      <c r="Y801" s="29"/>
      <c r="Z801" s="29"/>
      <c r="AA801" s="29"/>
    </row>
    <row r="802" spans="1:27">
      <c r="A802" s="23"/>
      <c r="B802" s="31"/>
      <c r="C802" s="29"/>
      <c r="D802" s="29"/>
      <c r="E802" s="29"/>
      <c r="F802" s="29"/>
      <c r="G802" s="29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9"/>
      <c r="T802" s="29"/>
      <c r="U802" s="29"/>
      <c r="V802" s="29"/>
      <c r="W802" s="29"/>
      <c r="X802" s="29"/>
      <c r="Y802" s="29"/>
      <c r="Z802" s="29"/>
      <c r="AA802" s="29"/>
    </row>
    <row r="803" spans="1:27">
      <c r="A803" s="23"/>
      <c r="B803" s="31"/>
      <c r="C803" s="29"/>
      <c r="D803" s="29"/>
      <c r="E803" s="29"/>
      <c r="F803" s="29"/>
      <c r="G803" s="29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9"/>
      <c r="T803" s="29"/>
      <c r="U803" s="29"/>
      <c r="V803" s="29"/>
      <c r="W803" s="29"/>
      <c r="X803" s="29"/>
      <c r="Y803" s="29"/>
      <c r="Z803" s="29"/>
      <c r="AA803" s="29"/>
    </row>
    <row r="804" spans="1:27">
      <c r="A804" s="23"/>
      <c r="B804" s="31"/>
      <c r="C804" s="29"/>
      <c r="D804" s="29"/>
      <c r="E804" s="29"/>
      <c r="F804" s="29"/>
      <c r="G804" s="29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9"/>
      <c r="T804" s="29"/>
      <c r="U804" s="29"/>
      <c r="V804" s="29"/>
      <c r="W804" s="29"/>
      <c r="X804" s="29"/>
      <c r="Y804" s="29"/>
      <c r="Z804" s="29"/>
      <c r="AA804" s="29"/>
    </row>
    <row r="805" spans="1:27">
      <c r="A805" s="23"/>
      <c r="B805" s="31"/>
      <c r="C805" s="29"/>
      <c r="D805" s="29"/>
      <c r="E805" s="29"/>
      <c r="F805" s="29"/>
      <c r="G805" s="29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9"/>
      <c r="T805" s="29"/>
      <c r="U805" s="29"/>
      <c r="V805" s="29"/>
      <c r="W805" s="29"/>
      <c r="X805" s="29"/>
      <c r="Y805" s="29"/>
      <c r="Z805" s="29"/>
      <c r="AA805" s="29"/>
    </row>
    <row r="806" spans="1:27">
      <c r="A806" s="23"/>
      <c r="B806" s="31"/>
      <c r="C806" s="29"/>
      <c r="D806" s="29"/>
      <c r="E806" s="29"/>
      <c r="F806" s="29"/>
      <c r="G806" s="29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9"/>
      <c r="T806" s="29"/>
      <c r="U806" s="29"/>
      <c r="V806" s="29"/>
      <c r="W806" s="29"/>
      <c r="X806" s="29"/>
      <c r="Y806" s="29"/>
      <c r="Z806" s="29"/>
      <c r="AA806" s="29"/>
    </row>
    <row r="807" spans="1:27">
      <c r="A807" s="23"/>
      <c r="B807" s="31"/>
      <c r="C807" s="29"/>
      <c r="D807" s="29"/>
      <c r="E807" s="29"/>
      <c r="F807" s="29"/>
      <c r="G807" s="29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9"/>
      <c r="T807" s="29"/>
      <c r="U807" s="29"/>
      <c r="V807" s="29"/>
      <c r="W807" s="29"/>
      <c r="X807" s="29"/>
      <c r="Y807" s="29"/>
      <c r="Z807" s="29"/>
      <c r="AA807" s="29"/>
    </row>
    <row r="808" spans="1:27">
      <c r="A808" s="23"/>
      <c r="B808" s="31"/>
      <c r="C808" s="29"/>
      <c r="D808" s="29"/>
      <c r="E808" s="29"/>
      <c r="F808" s="29"/>
      <c r="G808" s="29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9"/>
      <c r="T808" s="29"/>
      <c r="U808" s="29"/>
      <c r="V808" s="29"/>
      <c r="W808" s="29"/>
      <c r="X808" s="29"/>
      <c r="Y808" s="29"/>
      <c r="Z808" s="29"/>
      <c r="AA808" s="29"/>
    </row>
    <row r="809" spans="1:27">
      <c r="A809" s="23"/>
      <c r="B809" s="31"/>
      <c r="C809" s="29"/>
      <c r="D809" s="29"/>
      <c r="E809" s="29"/>
      <c r="F809" s="29"/>
      <c r="G809" s="29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9"/>
      <c r="T809" s="29"/>
      <c r="U809" s="29"/>
      <c r="V809" s="29"/>
      <c r="W809" s="29"/>
      <c r="X809" s="29"/>
      <c r="Y809" s="29"/>
      <c r="Z809" s="29"/>
      <c r="AA809" s="29"/>
    </row>
    <row r="810" spans="1:27">
      <c r="A810" s="23"/>
      <c r="B810" s="31"/>
      <c r="C810" s="29"/>
      <c r="D810" s="29"/>
      <c r="E810" s="29"/>
      <c r="F810" s="29"/>
      <c r="G810" s="29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9"/>
      <c r="T810" s="29"/>
      <c r="U810" s="29"/>
      <c r="V810" s="29"/>
      <c r="W810" s="29"/>
      <c r="X810" s="29"/>
      <c r="Y810" s="29"/>
      <c r="Z810" s="29"/>
      <c r="AA810" s="29"/>
    </row>
    <row r="811" spans="1:27">
      <c r="A811" s="23"/>
      <c r="B811" s="31"/>
      <c r="C811" s="29"/>
      <c r="D811" s="29"/>
      <c r="E811" s="29"/>
      <c r="F811" s="29"/>
      <c r="G811" s="29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9"/>
      <c r="T811" s="29"/>
      <c r="U811" s="29"/>
      <c r="V811" s="29"/>
      <c r="W811" s="29"/>
      <c r="X811" s="29"/>
      <c r="Y811" s="29"/>
      <c r="Z811" s="29"/>
      <c r="AA811" s="29"/>
    </row>
    <row r="812" spans="1:27">
      <c r="A812" s="23"/>
      <c r="B812" s="31"/>
      <c r="C812" s="29"/>
      <c r="D812" s="29"/>
      <c r="E812" s="29"/>
      <c r="F812" s="29"/>
      <c r="G812" s="29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9"/>
      <c r="T812" s="29"/>
      <c r="U812" s="29"/>
      <c r="V812" s="29"/>
      <c r="W812" s="29"/>
      <c r="X812" s="29"/>
      <c r="Y812" s="29"/>
      <c r="Z812" s="29"/>
      <c r="AA812" s="29"/>
    </row>
    <row r="813" spans="1:27">
      <c r="A813" s="23"/>
      <c r="B813" s="31"/>
      <c r="C813" s="29"/>
      <c r="D813" s="29"/>
      <c r="E813" s="29"/>
      <c r="F813" s="29"/>
      <c r="G813" s="29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9"/>
      <c r="T813" s="29"/>
      <c r="U813" s="29"/>
      <c r="V813" s="29"/>
      <c r="W813" s="29"/>
      <c r="X813" s="29"/>
      <c r="Y813" s="29"/>
      <c r="Z813" s="29"/>
      <c r="AA813" s="29"/>
    </row>
    <row r="814" spans="1:27">
      <c r="A814" s="23"/>
      <c r="B814" s="31"/>
      <c r="C814" s="29"/>
      <c r="D814" s="29"/>
      <c r="E814" s="29"/>
      <c r="F814" s="29"/>
      <c r="G814" s="29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9"/>
      <c r="T814" s="29"/>
      <c r="U814" s="29"/>
      <c r="V814" s="29"/>
      <c r="W814" s="29"/>
      <c r="X814" s="29"/>
      <c r="Y814" s="29"/>
      <c r="Z814" s="29"/>
      <c r="AA814" s="29"/>
    </row>
    <row r="815" spans="1:27">
      <c r="A815" s="23"/>
      <c r="B815" s="31"/>
      <c r="C815" s="29"/>
      <c r="D815" s="29"/>
      <c r="E815" s="29"/>
      <c r="F815" s="29"/>
      <c r="G815" s="29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9"/>
      <c r="T815" s="29"/>
      <c r="U815" s="29"/>
      <c r="V815" s="29"/>
      <c r="W815" s="29"/>
      <c r="X815" s="29"/>
      <c r="Y815" s="29"/>
      <c r="Z815" s="29"/>
      <c r="AA815" s="29"/>
    </row>
    <row r="816" spans="1:27">
      <c r="A816" s="23"/>
      <c r="B816" s="31"/>
      <c r="C816" s="29"/>
      <c r="D816" s="29"/>
      <c r="E816" s="29"/>
      <c r="F816" s="29"/>
      <c r="G816" s="29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9"/>
      <c r="T816" s="29"/>
      <c r="U816" s="29"/>
      <c r="V816" s="29"/>
      <c r="W816" s="29"/>
      <c r="X816" s="29"/>
      <c r="Y816" s="29"/>
      <c r="Z816" s="29"/>
      <c r="AA816" s="29"/>
    </row>
    <row r="817" spans="1:27">
      <c r="A817" s="23"/>
      <c r="B817" s="31"/>
      <c r="C817" s="29"/>
      <c r="D817" s="29"/>
      <c r="E817" s="29"/>
      <c r="F817" s="29"/>
      <c r="G817" s="29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9"/>
      <c r="T817" s="29"/>
      <c r="U817" s="29"/>
      <c r="V817" s="29"/>
      <c r="W817" s="29"/>
      <c r="X817" s="29"/>
      <c r="Y817" s="29"/>
      <c r="Z817" s="29"/>
      <c r="AA817" s="29"/>
    </row>
    <row r="818" spans="1:27">
      <c r="A818" s="23"/>
      <c r="B818" s="31"/>
      <c r="C818" s="29"/>
      <c r="D818" s="29"/>
      <c r="E818" s="29"/>
      <c r="F818" s="29"/>
      <c r="G818" s="29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9"/>
      <c r="T818" s="29"/>
      <c r="U818" s="29"/>
      <c r="V818" s="29"/>
      <c r="W818" s="29"/>
      <c r="X818" s="29"/>
      <c r="Y818" s="29"/>
      <c r="Z818" s="29"/>
      <c r="AA818" s="29"/>
    </row>
    <row r="819" spans="1:27">
      <c r="A819" s="23"/>
      <c r="B819" s="31"/>
      <c r="C819" s="29"/>
      <c r="D819" s="29"/>
      <c r="E819" s="29"/>
      <c r="F819" s="29"/>
      <c r="G819" s="29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9"/>
      <c r="T819" s="29"/>
      <c r="U819" s="29"/>
      <c r="V819" s="29"/>
      <c r="W819" s="29"/>
      <c r="X819" s="29"/>
      <c r="Y819" s="29"/>
      <c r="Z819" s="29"/>
      <c r="AA819" s="29"/>
    </row>
    <row r="820" spans="1:27">
      <c r="A820" s="23"/>
      <c r="B820" s="31"/>
      <c r="C820" s="29"/>
      <c r="D820" s="29"/>
      <c r="E820" s="29"/>
      <c r="F820" s="29"/>
      <c r="G820" s="29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9"/>
      <c r="T820" s="29"/>
      <c r="U820" s="29"/>
      <c r="V820" s="29"/>
      <c r="W820" s="29"/>
      <c r="X820" s="29"/>
      <c r="Y820" s="29"/>
      <c r="Z820" s="29"/>
      <c r="AA820" s="29"/>
    </row>
    <row r="821" spans="1:27">
      <c r="A821" s="23"/>
      <c r="B821" s="31"/>
      <c r="C821" s="29"/>
      <c r="D821" s="29"/>
      <c r="E821" s="29"/>
      <c r="F821" s="29"/>
      <c r="G821" s="29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9"/>
      <c r="T821" s="29"/>
      <c r="U821" s="29"/>
      <c r="V821" s="29"/>
      <c r="W821" s="29"/>
      <c r="X821" s="29"/>
      <c r="Y821" s="29"/>
      <c r="Z821" s="29"/>
      <c r="AA821" s="29"/>
    </row>
    <row r="822" spans="1:27">
      <c r="A822" s="23"/>
      <c r="B822" s="31"/>
      <c r="C822" s="29"/>
      <c r="D822" s="29"/>
      <c r="E822" s="29"/>
      <c r="F822" s="29"/>
      <c r="G822" s="29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9"/>
      <c r="T822" s="29"/>
      <c r="U822" s="29"/>
      <c r="V822" s="29"/>
      <c r="W822" s="29"/>
      <c r="X822" s="29"/>
      <c r="Y822" s="29"/>
      <c r="Z822" s="29"/>
      <c r="AA822" s="29"/>
    </row>
    <row r="823" spans="1:27">
      <c r="A823" s="23"/>
      <c r="B823" s="31"/>
      <c r="C823" s="29"/>
      <c r="D823" s="29"/>
      <c r="E823" s="29"/>
      <c r="F823" s="29"/>
      <c r="G823" s="29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9"/>
      <c r="T823" s="29"/>
      <c r="U823" s="29"/>
      <c r="V823" s="29"/>
      <c r="W823" s="29"/>
      <c r="X823" s="29"/>
      <c r="Y823" s="29"/>
      <c r="Z823" s="29"/>
      <c r="AA823" s="29"/>
    </row>
    <row r="824" spans="1:27">
      <c r="A824" s="23"/>
      <c r="B824" s="31"/>
      <c r="C824" s="29"/>
      <c r="D824" s="29"/>
      <c r="E824" s="29"/>
      <c r="F824" s="29"/>
      <c r="G824" s="29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9"/>
      <c r="T824" s="29"/>
      <c r="U824" s="29"/>
      <c r="V824" s="29"/>
      <c r="W824" s="29"/>
      <c r="X824" s="29"/>
      <c r="Y824" s="29"/>
      <c r="Z824" s="29"/>
      <c r="AA824" s="29"/>
    </row>
    <row r="825" spans="1:27">
      <c r="A825" s="23"/>
      <c r="B825" s="31"/>
      <c r="C825" s="29"/>
      <c r="D825" s="29"/>
      <c r="E825" s="29"/>
      <c r="F825" s="29"/>
      <c r="G825" s="29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9"/>
      <c r="T825" s="29"/>
      <c r="U825" s="29"/>
      <c r="V825" s="29"/>
      <c r="W825" s="29"/>
      <c r="X825" s="29"/>
      <c r="Y825" s="29"/>
      <c r="Z825" s="29"/>
      <c r="AA825" s="29"/>
    </row>
    <row r="826" spans="1:27">
      <c r="A826" s="23"/>
      <c r="B826" s="31"/>
      <c r="C826" s="29"/>
      <c r="D826" s="29"/>
      <c r="E826" s="29"/>
      <c r="F826" s="29"/>
      <c r="G826" s="29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9"/>
      <c r="T826" s="29"/>
      <c r="U826" s="29"/>
      <c r="V826" s="29"/>
      <c r="W826" s="29"/>
      <c r="X826" s="29"/>
      <c r="Y826" s="29"/>
      <c r="Z826" s="29"/>
      <c r="AA826" s="29"/>
    </row>
    <row r="827" spans="1:27">
      <c r="A827" s="23"/>
      <c r="B827" s="31"/>
      <c r="C827" s="29"/>
      <c r="D827" s="29"/>
      <c r="E827" s="29"/>
      <c r="F827" s="29"/>
      <c r="G827" s="29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9"/>
      <c r="T827" s="29"/>
      <c r="U827" s="29"/>
      <c r="V827" s="29"/>
      <c r="W827" s="29"/>
      <c r="X827" s="29"/>
      <c r="Y827" s="29"/>
      <c r="Z827" s="29"/>
      <c r="AA827" s="29"/>
    </row>
    <row r="828" spans="1:27">
      <c r="A828" s="23"/>
      <c r="B828" s="31"/>
      <c r="C828" s="29"/>
      <c r="D828" s="29"/>
      <c r="E828" s="29"/>
      <c r="F828" s="29"/>
      <c r="G828" s="29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9"/>
      <c r="T828" s="29"/>
      <c r="U828" s="29"/>
      <c r="V828" s="29"/>
      <c r="W828" s="29"/>
      <c r="X828" s="29"/>
      <c r="Y828" s="29"/>
      <c r="Z828" s="29"/>
      <c r="AA828" s="29"/>
    </row>
    <row r="829" spans="1:27">
      <c r="A829" s="23"/>
      <c r="B829" s="31"/>
      <c r="C829" s="29"/>
      <c r="D829" s="29"/>
      <c r="E829" s="29"/>
      <c r="F829" s="29"/>
      <c r="G829" s="29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9"/>
      <c r="T829" s="29"/>
      <c r="U829" s="29"/>
      <c r="V829" s="29"/>
      <c r="W829" s="29"/>
      <c r="X829" s="29"/>
      <c r="Y829" s="29"/>
      <c r="Z829" s="29"/>
      <c r="AA829" s="29"/>
    </row>
    <row r="830" spans="1:27">
      <c r="A830" s="23"/>
      <c r="B830" s="31"/>
      <c r="C830" s="29"/>
      <c r="D830" s="29"/>
      <c r="E830" s="29"/>
      <c r="F830" s="29"/>
      <c r="G830" s="29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9"/>
      <c r="T830" s="29"/>
      <c r="U830" s="29"/>
      <c r="V830" s="29"/>
      <c r="W830" s="29"/>
      <c r="X830" s="29"/>
      <c r="Y830" s="29"/>
      <c r="Z830" s="29"/>
      <c r="AA830" s="29"/>
    </row>
    <row r="831" spans="1:27">
      <c r="A831" s="23"/>
      <c r="B831" s="31"/>
      <c r="C831" s="29"/>
      <c r="D831" s="29"/>
      <c r="E831" s="29"/>
      <c r="F831" s="29"/>
      <c r="G831" s="29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9"/>
      <c r="T831" s="29"/>
      <c r="U831" s="29"/>
      <c r="V831" s="29"/>
      <c r="W831" s="29"/>
      <c r="X831" s="29"/>
      <c r="Y831" s="29"/>
      <c r="Z831" s="29"/>
      <c r="AA831" s="29"/>
    </row>
    <row r="832" spans="1:27">
      <c r="A832" s="23"/>
      <c r="B832" s="31"/>
      <c r="C832" s="29"/>
      <c r="D832" s="29"/>
      <c r="E832" s="29"/>
      <c r="F832" s="29"/>
      <c r="G832" s="29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9"/>
      <c r="T832" s="29"/>
      <c r="U832" s="29"/>
      <c r="V832" s="29"/>
      <c r="W832" s="29"/>
      <c r="X832" s="29"/>
      <c r="Y832" s="29"/>
      <c r="Z832" s="29"/>
      <c r="AA832" s="29"/>
    </row>
    <row r="833" spans="1:27">
      <c r="A833" s="23"/>
      <c r="B833" s="31"/>
      <c r="C833" s="29"/>
      <c r="D833" s="29"/>
      <c r="E833" s="29"/>
      <c r="F833" s="29"/>
      <c r="G833" s="29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9"/>
      <c r="T833" s="29"/>
      <c r="U833" s="29"/>
      <c r="V833" s="29"/>
      <c r="W833" s="29"/>
      <c r="X833" s="29"/>
      <c r="Y833" s="29"/>
      <c r="Z833" s="29"/>
      <c r="AA833" s="29"/>
    </row>
    <row r="834" spans="1:27">
      <c r="A834" s="23"/>
      <c r="B834" s="31"/>
      <c r="C834" s="29"/>
      <c r="D834" s="29"/>
      <c r="E834" s="29"/>
      <c r="F834" s="29"/>
      <c r="G834" s="29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9"/>
      <c r="T834" s="29"/>
      <c r="U834" s="29"/>
      <c r="V834" s="29"/>
      <c r="W834" s="29"/>
      <c r="X834" s="29"/>
      <c r="Y834" s="29"/>
      <c r="Z834" s="29"/>
      <c r="AA834" s="29"/>
    </row>
    <row r="835" spans="1:27">
      <c r="A835" s="23"/>
      <c r="B835" s="31"/>
      <c r="C835" s="29"/>
      <c r="D835" s="29"/>
      <c r="E835" s="29"/>
      <c r="F835" s="29"/>
      <c r="G835" s="29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9"/>
      <c r="T835" s="29"/>
      <c r="U835" s="29"/>
      <c r="V835" s="29"/>
      <c r="W835" s="29"/>
      <c r="X835" s="29"/>
      <c r="Y835" s="29"/>
      <c r="Z835" s="29"/>
      <c r="AA835" s="29"/>
    </row>
    <row r="836" spans="1:27">
      <c r="A836" s="23"/>
      <c r="B836" s="31"/>
      <c r="C836" s="29"/>
      <c r="D836" s="29"/>
      <c r="E836" s="29"/>
      <c r="F836" s="29"/>
      <c r="G836" s="29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9"/>
      <c r="T836" s="29"/>
      <c r="U836" s="29"/>
      <c r="V836" s="29"/>
      <c r="W836" s="29"/>
      <c r="X836" s="29"/>
      <c r="Y836" s="29"/>
      <c r="Z836" s="29"/>
      <c r="AA836" s="29"/>
    </row>
    <row r="837" spans="1:27">
      <c r="A837" s="23"/>
      <c r="B837" s="31"/>
      <c r="C837" s="29"/>
      <c r="D837" s="29"/>
      <c r="E837" s="29"/>
      <c r="F837" s="29"/>
      <c r="G837" s="29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9"/>
      <c r="T837" s="29"/>
      <c r="U837" s="29"/>
      <c r="V837" s="29"/>
      <c r="W837" s="29"/>
      <c r="X837" s="29"/>
      <c r="Y837" s="29"/>
      <c r="Z837" s="29"/>
      <c r="AA837" s="29"/>
    </row>
    <row r="838" spans="1:27">
      <c r="A838" s="23"/>
      <c r="B838" s="31"/>
      <c r="C838" s="29"/>
      <c r="D838" s="29"/>
      <c r="E838" s="29"/>
      <c r="F838" s="29"/>
      <c r="G838" s="29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9"/>
      <c r="T838" s="29"/>
      <c r="U838" s="29"/>
      <c r="V838" s="29"/>
      <c r="W838" s="29"/>
      <c r="X838" s="29"/>
      <c r="Y838" s="29"/>
      <c r="Z838" s="29"/>
      <c r="AA838" s="29"/>
    </row>
    <row r="839" spans="1:27">
      <c r="A839" s="23"/>
      <c r="B839" s="31"/>
      <c r="C839" s="29"/>
      <c r="D839" s="29"/>
      <c r="E839" s="29"/>
      <c r="F839" s="29"/>
      <c r="G839" s="29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9"/>
      <c r="T839" s="29"/>
      <c r="U839" s="29"/>
      <c r="V839" s="29"/>
      <c r="W839" s="29"/>
      <c r="X839" s="29"/>
      <c r="Y839" s="29"/>
      <c r="Z839" s="29"/>
      <c r="AA839" s="29"/>
    </row>
    <row r="840" spans="1:27">
      <c r="A840" s="23"/>
      <c r="B840" s="31"/>
      <c r="C840" s="29"/>
      <c r="D840" s="29"/>
      <c r="E840" s="29"/>
      <c r="F840" s="29"/>
      <c r="G840" s="29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9"/>
      <c r="T840" s="29"/>
      <c r="U840" s="29"/>
      <c r="V840" s="29"/>
      <c r="W840" s="29"/>
      <c r="X840" s="29"/>
      <c r="Y840" s="29"/>
      <c r="Z840" s="29"/>
      <c r="AA840" s="29"/>
    </row>
    <row r="841" spans="1:27">
      <c r="A841" s="23"/>
      <c r="B841" s="31"/>
      <c r="C841" s="29"/>
      <c r="D841" s="29"/>
      <c r="E841" s="29"/>
      <c r="F841" s="29"/>
      <c r="G841" s="29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9"/>
      <c r="T841" s="29"/>
      <c r="U841" s="29"/>
      <c r="V841" s="29"/>
      <c r="W841" s="29"/>
      <c r="X841" s="29"/>
      <c r="Y841" s="29"/>
      <c r="Z841" s="29"/>
      <c r="AA841" s="29"/>
    </row>
    <row r="842" spans="1:27">
      <c r="A842" s="23"/>
      <c r="B842" s="31"/>
      <c r="C842" s="29"/>
      <c r="D842" s="29"/>
      <c r="E842" s="29"/>
      <c r="F842" s="29"/>
      <c r="G842" s="29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9"/>
      <c r="T842" s="29"/>
      <c r="U842" s="29"/>
      <c r="V842" s="29"/>
      <c r="W842" s="29"/>
      <c r="X842" s="29"/>
      <c r="Y842" s="29"/>
      <c r="Z842" s="29"/>
      <c r="AA842" s="29"/>
    </row>
    <row r="843" spans="1:27">
      <c r="A843" s="23"/>
      <c r="B843" s="31"/>
      <c r="C843" s="29"/>
      <c r="D843" s="29"/>
      <c r="E843" s="29"/>
      <c r="F843" s="29"/>
      <c r="G843" s="29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9"/>
      <c r="T843" s="29"/>
      <c r="U843" s="29"/>
      <c r="V843" s="29"/>
      <c r="W843" s="29"/>
      <c r="X843" s="29"/>
      <c r="Y843" s="29"/>
      <c r="Z843" s="29"/>
      <c r="AA843" s="29"/>
    </row>
    <row r="844" spans="1:27">
      <c r="A844" s="23"/>
      <c r="B844" s="31"/>
      <c r="C844" s="29"/>
      <c r="D844" s="29"/>
      <c r="E844" s="29"/>
      <c r="F844" s="29"/>
      <c r="G844" s="29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9"/>
      <c r="T844" s="29"/>
      <c r="U844" s="29"/>
      <c r="V844" s="29"/>
      <c r="W844" s="29"/>
      <c r="X844" s="29"/>
      <c r="Y844" s="29"/>
      <c r="Z844" s="29"/>
      <c r="AA844" s="29"/>
    </row>
    <row r="845" spans="1:27">
      <c r="A845" s="23"/>
      <c r="B845" s="31"/>
      <c r="C845" s="29"/>
      <c r="D845" s="29"/>
      <c r="E845" s="29"/>
      <c r="F845" s="29"/>
      <c r="G845" s="29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9"/>
      <c r="T845" s="29"/>
      <c r="U845" s="29"/>
      <c r="V845" s="29"/>
      <c r="W845" s="29"/>
      <c r="X845" s="29"/>
      <c r="Y845" s="29"/>
      <c r="Z845" s="29"/>
      <c r="AA845" s="29"/>
    </row>
    <row r="846" spans="1:27">
      <c r="A846" s="23"/>
      <c r="B846" s="31"/>
      <c r="C846" s="29"/>
      <c r="D846" s="29"/>
      <c r="E846" s="29"/>
      <c r="F846" s="29"/>
      <c r="G846" s="29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9"/>
      <c r="T846" s="29"/>
      <c r="U846" s="29"/>
      <c r="V846" s="29"/>
      <c r="W846" s="29"/>
      <c r="X846" s="29"/>
      <c r="Y846" s="29"/>
      <c r="Z846" s="29"/>
      <c r="AA846" s="29"/>
    </row>
    <row r="847" spans="1:27">
      <c r="A847" s="23"/>
      <c r="B847" s="31"/>
      <c r="C847" s="29"/>
      <c r="D847" s="29"/>
      <c r="E847" s="29"/>
      <c r="F847" s="29"/>
      <c r="G847" s="29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9"/>
      <c r="T847" s="29"/>
      <c r="U847" s="29"/>
      <c r="V847" s="29"/>
      <c r="W847" s="29"/>
      <c r="X847" s="29"/>
      <c r="Y847" s="29"/>
      <c r="Z847" s="29"/>
      <c r="AA847" s="29"/>
    </row>
    <row r="848" spans="1:27">
      <c r="A848" s="23"/>
      <c r="B848" s="31"/>
      <c r="C848" s="29"/>
      <c r="D848" s="29"/>
      <c r="E848" s="29"/>
      <c r="F848" s="29"/>
      <c r="G848" s="29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9"/>
      <c r="T848" s="29"/>
      <c r="U848" s="29"/>
      <c r="V848" s="29"/>
      <c r="W848" s="29"/>
      <c r="X848" s="29"/>
      <c r="Y848" s="29"/>
      <c r="Z848" s="29"/>
      <c r="AA848" s="29"/>
    </row>
    <row r="849" spans="1:27">
      <c r="A849" s="23"/>
      <c r="B849" s="31"/>
      <c r="C849" s="29"/>
      <c r="D849" s="29"/>
      <c r="E849" s="29"/>
      <c r="F849" s="29"/>
      <c r="G849" s="29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9"/>
      <c r="T849" s="29"/>
      <c r="U849" s="29"/>
      <c r="V849" s="29"/>
      <c r="W849" s="29"/>
      <c r="X849" s="29"/>
      <c r="Y849" s="29"/>
      <c r="Z849" s="29"/>
      <c r="AA849" s="29"/>
    </row>
    <row r="850" spans="1:27">
      <c r="A850" s="23"/>
      <c r="B850" s="31"/>
      <c r="C850" s="29"/>
      <c r="D850" s="29"/>
      <c r="E850" s="29"/>
      <c r="F850" s="29"/>
      <c r="G850" s="29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9"/>
      <c r="T850" s="29"/>
      <c r="U850" s="29"/>
      <c r="V850" s="29"/>
      <c r="W850" s="29"/>
      <c r="X850" s="29"/>
      <c r="Y850" s="29"/>
      <c r="Z850" s="29"/>
      <c r="AA850" s="29"/>
    </row>
    <row r="851" spans="1:27">
      <c r="A851" s="23"/>
      <c r="B851" s="31"/>
      <c r="C851" s="29"/>
      <c r="D851" s="29"/>
      <c r="E851" s="29"/>
      <c r="F851" s="29"/>
      <c r="G851" s="29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9"/>
      <c r="T851" s="29"/>
      <c r="U851" s="29"/>
      <c r="V851" s="29"/>
      <c r="W851" s="29"/>
      <c r="X851" s="29"/>
      <c r="Y851" s="29"/>
      <c r="Z851" s="29"/>
      <c r="AA851" s="29"/>
    </row>
    <row r="852" spans="1:27">
      <c r="A852" s="23"/>
      <c r="B852" s="31"/>
      <c r="C852" s="29"/>
      <c r="D852" s="29"/>
      <c r="E852" s="29"/>
      <c r="F852" s="29"/>
      <c r="G852" s="29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9"/>
      <c r="T852" s="29"/>
      <c r="U852" s="29"/>
      <c r="V852" s="29"/>
      <c r="W852" s="29"/>
      <c r="X852" s="29"/>
      <c r="Y852" s="29"/>
      <c r="Z852" s="29"/>
      <c r="AA852" s="29"/>
    </row>
    <row r="853" spans="1:27">
      <c r="A853" s="23"/>
      <c r="B853" s="31"/>
      <c r="C853" s="29"/>
      <c r="D853" s="29"/>
      <c r="E853" s="29"/>
      <c r="F853" s="29"/>
      <c r="G853" s="29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9"/>
      <c r="T853" s="29"/>
      <c r="U853" s="29"/>
      <c r="V853" s="29"/>
      <c r="W853" s="29"/>
      <c r="X853" s="29"/>
      <c r="Y853" s="29"/>
      <c r="Z853" s="29"/>
      <c r="AA853" s="29"/>
    </row>
    <row r="854" spans="1:27">
      <c r="A854" s="23"/>
      <c r="B854" s="31"/>
      <c r="C854" s="29"/>
      <c r="D854" s="29"/>
      <c r="E854" s="29"/>
      <c r="F854" s="29"/>
      <c r="G854" s="29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9"/>
      <c r="T854" s="29"/>
      <c r="U854" s="29"/>
      <c r="V854" s="29"/>
      <c r="W854" s="29"/>
      <c r="X854" s="29"/>
      <c r="Y854" s="29"/>
      <c r="Z854" s="29"/>
      <c r="AA854" s="29"/>
    </row>
    <row r="855" spans="1:27">
      <c r="A855" s="23"/>
      <c r="B855" s="31"/>
      <c r="C855" s="29"/>
      <c r="D855" s="29"/>
      <c r="E855" s="29"/>
      <c r="F855" s="29"/>
      <c r="G855" s="29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9"/>
      <c r="T855" s="29"/>
      <c r="U855" s="29"/>
      <c r="V855" s="29"/>
      <c r="W855" s="29"/>
      <c r="X855" s="29"/>
      <c r="Y855" s="29"/>
      <c r="Z855" s="29"/>
      <c r="AA855" s="29"/>
    </row>
    <row r="856" spans="1:27">
      <c r="A856" s="23"/>
      <c r="B856" s="31"/>
      <c r="C856" s="29"/>
      <c r="D856" s="29"/>
      <c r="E856" s="29"/>
      <c r="F856" s="29"/>
      <c r="G856" s="29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9"/>
      <c r="T856" s="29"/>
      <c r="U856" s="29"/>
      <c r="V856" s="29"/>
      <c r="W856" s="29"/>
      <c r="X856" s="29"/>
      <c r="Y856" s="29"/>
      <c r="Z856" s="29"/>
      <c r="AA856" s="29"/>
    </row>
    <row r="857" spans="1:27">
      <c r="A857" s="23"/>
      <c r="B857" s="31"/>
      <c r="C857" s="29"/>
      <c r="D857" s="29"/>
      <c r="E857" s="29"/>
      <c r="F857" s="29"/>
      <c r="G857" s="29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9"/>
      <c r="T857" s="29"/>
      <c r="U857" s="29"/>
      <c r="V857" s="29"/>
      <c r="W857" s="29"/>
      <c r="X857" s="29"/>
      <c r="Y857" s="29"/>
      <c r="Z857" s="29"/>
      <c r="AA857" s="29"/>
    </row>
    <row r="858" spans="1:27">
      <c r="A858" s="23"/>
      <c r="B858" s="31"/>
      <c r="C858" s="29"/>
      <c r="D858" s="29"/>
      <c r="E858" s="29"/>
      <c r="F858" s="29"/>
      <c r="G858" s="29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9"/>
      <c r="T858" s="29"/>
      <c r="U858" s="29"/>
      <c r="V858" s="29"/>
      <c r="W858" s="29"/>
      <c r="X858" s="29"/>
      <c r="Y858" s="29"/>
      <c r="Z858" s="29"/>
      <c r="AA858" s="29"/>
    </row>
    <row r="859" spans="1:27">
      <c r="A859" s="23"/>
      <c r="B859" s="31"/>
      <c r="C859" s="29"/>
      <c r="D859" s="29"/>
      <c r="E859" s="29"/>
      <c r="F859" s="29"/>
      <c r="G859" s="29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9"/>
      <c r="T859" s="29"/>
      <c r="U859" s="29"/>
      <c r="V859" s="29"/>
      <c r="W859" s="29"/>
      <c r="X859" s="29"/>
      <c r="Y859" s="29"/>
      <c r="Z859" s="29"/>
      <c r="AA859" s="29"/>
    </row>
    <row r="860" spans="1:27">
      <c r="A860" s="23"/>
      <c r="B860" s="31"/>
      <c r="C860" s="29"/>
      <c r="D860" s="29"/>
      <c r="E860" s="29"/>
      <c r="F860" s="29"/>
      <c r="G860" s="29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9"/>
      <c r="T860" s="29"/>
      <c r="U860" s="29"/>
      <c r="V860" s="29"/>
      <c r="W860" s="29"/>
      <c r="X860" s="29"/>
      <c r="Y860" s="29"/>
      <c r="Z860" s="29"/>
      <c r="AA860" s="29"/>
    </row>
    <row r="861" spans="1:27">
      <c r="A861" s="23"/>
      <c r="B861" s="31"/>
      <c r="C861" s="29"/>
      <c r="D861" s="29"/>
      <c r="E861" s="29"/>
      <c r="F861" s="29"/>
      <c r="G861" s="29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9"/>
      <c r="T861" s="29"/>
      <c r="U861" s="29"/>
      <c r="V861" s="29"/>
      <c r="W861" s="29"/>
      <c r="X861" s="29"/>
      <c r="Y861" s="29"/>
      <c r="Z861" s="29"/>
      <c r="AA861" s="29"/>
    </row>
    <row r="862" spans="1:27">
      <c r="A862" s="23"/>
      <c r="B862" s="31"/>
      <c r="C862" s="29"/>
      <c r="D862" s="29"/>
      <c r="E862" s="29"/>
      <c r="F862" s="29"/>
      <c r="G862" s="29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9"/>
      <c r="T862" s="29"/>
      <c r="U862" s="29"/>
      <c r="V862" s="29"/>
      <c r="W862" s="29"/>
      <c r="X862" s="29"/>
      <c r="Y862" s="29"/>
      <c r="Z862" s="29"/>
      <c r="AA862" s="29"/>
    </row>
    <row r="863" spans="1:27">
      <c r="A863" s="23"/>
      <c r="B863" s="31"/>
      <c r="C863" s="29"/>
      <c r="D863" s="29"/>
      <c r="E863" s="29"/>
      <c r="F863" s="29"/>
      <c r="G863" s="29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9"/>
      <c r="T863" s="29"/>
      <c r="U863" s="29"/>
      <c r="V863" s="29"/>
      <c r="W863" s="29"/>
      <c r="X863" s="29"/>
      <c r="Y863" s="29"/>
      <c r="Z863" s="29"/>
      <c r="AA863" s="29"/>
    </row>
    <row r="864" spans="1:27">
      <c r="A864" s="23"/>
      <c r="B864" s="31"/>
      <c r="C864" s="29"/>
      <c r="D864" s="29"/>
      <c r="E864" s="29"/>
      <c r="F864" s="29"/>
      <c r="G864" s="29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9"/>
      <c r="T864" s="29"/>
      <c r="U864" s="29"/>
      <c r="V864" s="29"/>
      <c r="W864" s="29"/>
      <c r="X864" s="29"/>
      <c r="Y864" s="29"/>
      <c r="Z864" s="29"/>
      <c r="AA864" s="29"/>
    </row>
    <row r="865" spans="1:27">
      <c r="A865" s="23"/>
      <c r="B865" s="31"/>
      <c r="C865" s="29"/>
      <c r="D865" s="29"/>
      <c r="E865" s="29"/>
      <c r="F865" s="29"/>
      <c r="G865" s="29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9"/>
      <c r="T865" s="29"/>
      <c r="U865" s="29"/>
      <c r="V865" s="29"/>
      <c r="W865" s="29"/>
      <c r="X865" s="29"/>
      <c r="Y865" s="29"/>
      <c r="Z865" s="29"/>
      <c r="AA865" s="29"/>
    </row>
    <row r="866" spans="1:27">
      <c r="A866" s="23"/>
      <c r="B866" s="31"/>
      <c r="C866" s="29"/>
      <c r="D866" s="29"/>
      <c r="E866" s="29"/>
      <c r="F866" s="29"/>
      <c r="G866" s="29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9"/>
      <c r="T866" s="29"/>
      <c r="U866" s="29"/>
      <c r="V866" s="29"/>
      <c r="W866" s="29"/>
      <c r="X866" s="29"/>
      <c r="Y866" s="29"/>
      <c r="Z866" s="29"/>
      <c r="AA866" s="29"/>
    </row>
    <row r="867" spans="1:27">
      <c r="A867" s="23"/>
      <c r="B867" s="31"/>
      <c r="C867" s="29"/>
      <c r="D867" s="29"/>
      <c r="E867" s="29"/>
      <c r="F867" s="29"/>
      <c r="G867" s="29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9"/>
      <c r="T867" s="29"/>
      <c r="U867" s="29"/>
      <c r="V867" s="29"/>
      <c r="W867" s="29"/>
      <c r="X867" s="29"/>
      <c r="Y867" s="29"/>
      <c r="Z867" s="29"/>
      <c r="AA867" s="29"/>
    </row>
    <row r="868" spans="1:27">
      <c r="A868" s="23"/>
      <c r="B868" s="31"/>
      <c r="C868" s="29"/>
      <c r="D868" s="29"/>
      <c r="E868" s="29"/>
      <c r="F868" s="29"/>
      <c r="G868" s="29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9"/>
      <c r="T868" s="29"/>
      <c r="U868" s="29"/>
      <c r="V868" s="29"/>
      <c r="W868" s="29"/>
      <c r="X868" s="29"/>
      <c r="Y868" s="29"/>
      <c r="Z868" s="29"/>
      <c r="AA868" s="29"/>
    </row>
    <row r="869" spans="1:27">
      <c r="A869" s="23"/>
      <c r="B869" s="31"/>
      <c r="C869" s="29"/>
      <c r="D869" s="29"/>
      <c r="E869" s="29"/>
      <c r="F869" s="29"/>
      <c r="G869" s="29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9"/>
      <c r="T869" s="29"/>
      <c r="U869" s="29"/>
      <c r="V869" s="29"/>
      <c r="W869" s="29"/>
      <c r="X869" s="29"/>
      <c r="Y869" s="29"/>
      <c r="Z869" s="29"/>
      <c r="AA869" s="29"/>
    </row>
    <row r="870" spans="1:27">
      <c r="A870" s="23"/>
      <c r="B870" s="31"/>
      <c r="C870" s="29"/>
      <c r="D870" s="29"/>
      <c r="E870" s="29"/>
      <c r="F870" s="29"/>
      <c r="G870" s="29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9"/>
      <c r="T870" s="29"/>
      <c r="U870" s="29"/>
      <c r="V870" s="29"/>
      <c r="W870" s="29"/>
      <c r="X870" s="29"/>
      <c r="Y870" s="29"/>
      <c r="Z870" s="29"/>
      <c r="AA870" s="29"/>
    </row>
    <row r="871" spans="1:27">
      <c r="A871" s="23"/>
      <c r="B871" s="31"/>
      <c r="C871" s="29"/>
      <c r="D871" s="29"/>
      <c r="E871" s="29"/>
      <c r="F871" s="29"/>
      <c r="G871" s="29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9"/>
      <c r="T871" s="29"/>
      <c r="U871" s="29"/>
      <c r="V871" s="29"/>
      <c r="W871" s="29"/>
      <c r="X871" s="29"/>
      <c r="Y871" s="29"/>
      <c r="Z871" s="29"/>
      <c r="AA871" s="29"/>
    </row>
    <row r="872" spans="1:27">
      <c r="A872" s="23"/>
      <c r="B872" s="31"/>
      <c r="C872" s="29"/>
      <c r="D872" s="29"/>
      <c r="E872" s="29"/>
      <c r="F872" s="29"/>
      <c r="G872" s="29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9"/>
      <c r="T872" s="29"/>
      <c r="U872" s="29"/>
      <c r="V872" s="29"/>
      <c r="W872" s="29"/>
      <c r="X872" s="29"/>
      <c r="Y872" s="29"/>
      <c r="Z872" s="29"/>
      <c r="AA872" s="29"/>
    </row>
    <row r="873" spans="1:27">
      <c r="A873" s="23"/>
      <c r="B873" s="31"/>
      <c r="C873" s="29"/>
      <c r="D873" s="29"/>
      <c r="E873" s="29"/>
      <c r="F873" s="29"/>
      <c r="G873" s="29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9"/>
      <c r="T873" s="29"/>
      <c r="U873" s="29"/>
      <c r="V873" s="29"/>
      <c r="W873" s="29"/>
      <c r="X873" s="29"/>
      <c r="Y873" s="29"/>
      <c r="Z873" s="29"/>
      <c r="AA873" s="29"/>
    </row>
    <row r="874" spans="1:27">
      <c r="A874" s="23"/>
      <c r="B874" s="31"/>
      <c r="C874" s="29"/>
      <c r="D874" s="29"/>
      <c r="E874" s="29"/>
      <c r="F874" s="29"/>
      <c r="G874" s="29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9"/>
      <c r="T874" s="29"/>
      <c r="U874" s="29"/>
      <c r="V874" s="29"/>
      <c r="W874" s="29"/>
      <c r="X874" s="29"/>
      <c r="Y874" s="29"/>
      <c r="Z874" s="29"/>
      <c r="AA874" s="29"/>
    </row>
    <row r="875" spans="1:27">
      <c r="A875" s="23"/>
      <c r="B875" s="31"/>
      <c r="C875" s="29"/>
      <c r="D875" s="29"/>
      <c r="E875" s="29"/>
      <c r="F875" s="29"/>
      <c r="G875" s="29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9"/>
      <c r="T875" s="29"/>
      <c r="U875" s="29"/>
      <c r="V875" s="29"/>
      <c r="W875" s="29"/>
      <c r="X875" s="29"/>
      <c r="Y875" s="29"/>
      <c r="Z875" s="29"/>
      <c r="AA875" s="29"/>
    </row>
    <row r="876" spans="1:27">
      <c r="A876" s="23"/>
      <c r="B876" s="31"/>
      <c r="C876" s="29"/>
      <c r="D876" s="29"/>
      <c r="E876" s="29"/>
      <c r="F876" s="29"/>
      <c r="G876" s="29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9"/>
      <c r="T876" s="29"/>
      <c r="U876" s="29"/>
      <c r="V876" s="29"/>
      <c r="W876" s="29"/>
      <c r="X876" s="29"/>
      <c r="Y876" s="29"/>
      <c r="Z876" s="29"/>
      <c r="AA876" s="29"/>
    </row>
    <row r="877" spans="1:27">
      <c r="A877" s="23"/>
      <c r="B877" s="31"/>
      <c r="C877" s="29"/>
      <c r="D877" s="29"/>
      <c r="E877" s="29"/>
      <c r="F877" s="29"/>
      <c r="G877" s="29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9"/>
      <c r="T877" s="29"/>
      <c r="U877" s="29"/>
      <c r="V877" s="29"/>
      <c r="W877" s="29"/>
      <c r="X877" s="29"/>
      <c r="Y877" s="29"/>
      <c r="Z877" s="29"/>
      <c r="AA877" s="29"/>
    </row>
    <row r="878" spans="1:27">
      <c r="A878" s="23"/>
      <c r="B878" s="31"/>
      <c r="C878" s="29"/>
      <c r="D878" s="29"/>
      <c r="E878" s="29"/>
      <c r="F878" s="29"/>
      <c r="G878" s="29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9"/>
      <c r="T878" s="29"/>
      <c r="U878" s="29"/>
      <c r="V878" s="29"/>
      <c r="W878" s="29"/>
      <c r="X878" s="29"/>
      <c r="Y878" s="29"/>
      <c r="Z878" s="29"/>
      <c r="AA878" s="29"/>
    </row>
    <row r="879" spans="1:27">
      <c r="A879" s="23"/>
      <c r="B879" s="31"/>
      <c r="C879" s="29"/>
      <c r="D879" s="29"/>
      <c r="E879" s="29"/>
      <c r="F879" s="29"/>
      <c r="G879" s="29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9"/>
      <c r="T879" s="29"/>
      <c r="U879" s="29"/>
      <c r="V879" s="29"/>
      <c r="W879" s="29"/>
      <c r="X879" s="29"/>
      <c r="Y879" s="29"/>
      <c r="Z879" s="29"/>
      <c r="AA879" s="29"/>
    </row>
    <row r="880" spans="1:27">
      <c r="A880" s="23"/>
      <c r="B880" s="31"/>
      <c r="C880" s="29"/>
      <c r="D880" s="29"/>
      <c r="E880" s="29"/>
      <c r="F880" s="29"/>
      <c r="G880" s="29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9"/>
      <c r="T880" s="29"/>
      <c r="U880" s="29"/>
      <c r="V880" s="29"/>
      <c r="W880" s="29"/>
      <c r="X880" s="29"/>
      <c r="Y880" s="29"/>
      <c r="Z880" s="29"/>
      <c r="AA880" s="29"/>
    </row>
    <row r="881" spans="1:27">
      <c r="A881" s="23"/>
      <c r="B881" s="31"/>
      <c r="C881" s="29"/>
      <c r="D881" s="29"/>
      <c r="E881" s="29"/>
      <c r="F881" s="29"/>
      <c r="G881" s="29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9"/>
      <c r="T881" s="29"/>
      <c r="U881" s="29"/>
      <c r="V881" s="29"/>
      <c r="W881" s="29"/>
      <c r="X881" s="29"/>
      <c r="Y881" s="29"/>
      <c r="Z881" s="29"/>
      <c r="AA881" s="29"/>
    </row>
    <row r="882" spans="1:27">
      <c r="A882" s="23"/>
      <c r="B882" s="31"/>
      <c r="C882" s="29"/>
      <c r="D882" s="29"/>
      <c r="E882" s="29"/>
      <c r="F882" s="29"/>
      <c r="G882" s="29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9"/>
      <c r="T882" s="29"/>
      <c r="U882" s="29"/>
      <c r="V882" s="29"/>
      <c r="W882" s="29"/>
      <c r="X882" s="29"/>
      <c r="Y882" s="29"/>
      <c r="Z882" s="29"/>
      <c r="AA882" s="29"/>
    </row>
    <row r="883" spans="1:27">
      <c r="A883" s="23"/>
      <c r="B883" s="31"/>
      <c r="C883" s="29"/>
      <c r="D883" s="29"/>
      <c r="E883" s="29"/>
      <c r="F883" s="29"/>
      <c r="G883" s="29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9"/>
      <c r="T883" s="29"/>
      <c r="U883" s="29"/>
      <c r="V883" s="29"/>
      <c r="W883" s="29"/>
      <c r="X883" s="29"/>
      <c r="Y883" s="29"/>
      <c r="Z883" s="29"/>
      <c r="AA883" s="29"/>
    </row>
    <row r="884" spans="1:27">
      <c r="A884" s="23"/>
      <c r="B884" s="31"/>
      <c r="C884" s="29"/>
      <c r="D884" s="29"/>
      <c r="E884" s="29"/>
      <c r="F884" s="29"/>
      <c r="G884" s="29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9"/>
      <c r="T884" s="29"/>
      <c r="U884" s="29"/>
      <c r="V884" s="29"/>
      <c r="W884" s="29"/>
      <c r="X884" s="29"/>
      <c r="Y884" s="29"/>
      <c r="Z884" s="29"/>
      <c r="AA884" s="29"/>
    </row>
    <row r="885" spans="1:27">
      <c r="A885" s="23"/>
      <c r="B885" s="31"/>
      <c r="C885" s="29"/>
      <c r="D885" s="29"/>
      <c r="E885" s="29"/>
      <c r="F885" s="29"/>
      <c r="G885" s="29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9"/>
      <c r="T885" s="29"/>
      <c r="U885" s="29"/>
      <c r="V885" s="29"/>
      <c r="W885" s="29"/>
      <c r="X885" s="29"/>
      <c r="Y885" s="29"/>
      <c r="Z885" s="29"/>
      <c r="AA885" s="29"/>
    </row>
    <row r="886" spans="1:27">
      <c r="A886" s="23"/>
      <c r="B886" s="31"/>
      <c r="C886" s="29"/>
      <c r="D886" s="29"/>
      <c r="E886" s="29"/>
      <c r="F886" s="29"/>
      <c r="G886" s="29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9"/>
      <c r="T886" s="29"/>
      <c r="U886" s="29"/>
      <c r="V886" s="29"/>
      <c r="W886" s="29"/>
      <c r="X886" s="29"/>
      <c r="Y886" s="29"/>
      <c r="Z886" s="29"/>
      <c r="AA886" s="29"/>
    </row>
    <row r="887" spans="1:27">
      <c r="A887" s="23"/>
      <c r="B887" s="31"/>
      <c r="C887" s="29"/>
      <c r="D887" s="29"/>
      <c r="E887" s="29"/>
      <c r="F887" s="29"/>
      <c r="G887" s="29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9"/>
      <c r="T887" s="29"/>
      <c r="U887" s="29"/>
      <c r="V887" s="29"/>
      <c r="W887" s="29"/>
      <c r="X887" s="29"/>
      <c r="Y887" s="29"/>
      <c r="Z887" s="29"/>
      <c r="AA887" s="29"/>
    </row>
    <row r="888" spans="1:27">
      <c r="A888" s="23"/>
      <c r="B888" s="31"/>
      <c r="C888" s="29"/>
      <c r="D888" s="29"/>
      <c r="E888" s="29"/>
      <c r="F888" s="29"/>
      <c r="G888" s="29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9"/>
      <c r="T888" s="29"/>
      <c r="U888" s="29"/>
      <c r="V888" s="29"/>
      <c r="W888" s="29"/>
      <c r="X888" s="29"/>
      <c r="Y888" s="29"/>
      <c r="Z888" s="29"/>
      <c r="AA888" s="29"/>
    </row>
    <row r="889" spans="1:27">
      <c r="A889" s="23"/>
      <c r="B889" s="31"/>
      <c r="C889" s="29"/>
      <c r="D889" s="29"/>
      <c r="E889" s="29"/>
      <c r="F889" s="29"/>
      <c r="G889" s="29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9"/>
      <c r="T889" s="29"/>
      <c r="U889" s="29"/>
      <c r="V889" s="29"/>
      <c r="W889" s="29"/>
      <c r="X889" s="29"/>
      <c r="Y889" s="29"/>
      <c r="Z889" s="29"/>
      <c r="AA889" s="29"/>
    </row>
    <row r="890" spans="1:27">
      <c r="A890" s="23"/>
      <c r="B890" s="31"/>
      <c r="C890" s="29"/>
      <c r="D890" s="29"/>
      <c r="E890" s="29"/>
      <c r="F890" s="29"/>
      <c r="G890" s="29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9"/>
      <c r="T890" s="29"/>
      <c r="U890" s="29"/>
      <c r="V890" s="29"/>
      <c r="W890" s="29"/>
      <c r="X890" s="29"/>
      <c r="Y890" s="29"/>
      <c r="Z890" s="29"/>
      <c r="AA890" s="29"/>
    </row>
    <row r="891" spans="1:27">
      <c r="A891" s="23"/>
      <c r="B891" s="31"/>
      <c r="C891" s="29"/>
      <c r="D891" s="29"/>
      <c r="E891" s="29"/>
      <c r="F891" s="29"/>
      <c r="G891" s="29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9"/>
      <c r="T891" s="29"/>
      <c r="U891" s="29"/>
      <c r="V891" s="29"/>
      <c r="W891" s="29"/>
      <c r="X891" s="29"/>
      <c r="Y891" s="29"/>
      <c r="Z891" s="29"/>
      <c r="AA891" s="29"/>
    </row>
    <row r="892" spans="1:27">
      <c r="A892" s="23"/>
      <c r="B892" s="31"/>
      <c r="C892" s="29"/>
      <c r="D892" s="29"/>
      <c r="E892" s="29"/>
      <c r="F892" s="29"/>
      <c r="G892" s="29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9"/>
      <c r="T892" s="29"/>
      <c r="U892" s="29"/>
      <c r="V892" s="29"/>
      <c r="W892" s="29"/>
      <c r="X892" s="29"/>
      <c r="Y892" s="29"/>
      <c r="Z892" s="29"/>
      <c r="AA892" s="29"/>
    </row>
    <row r="893" spans="1:27">
      <c r="A893" s="23"/>
      <c r="B893" s="31"/>
      <c r="C893" s="29"/>
      <c r="D893" s="29"/>
      <c r="E893" s="29"/>
      <c r="F893" s="29"/>
      <c r="G893" s="29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9"/>
      <c r="T893" s="29"/>
      <c r="U893" s="29"/>
      <c r="V893" s="29"/>
      <c r="W893" s="29"/>
      <c r="X893" s="29"/>
      <c r="Y893" s="29"/>
      <c r="Z893" s="29"/>
      <c r="AA893" s="29"/>
    </row>
    <row r="894" spans="1:27">
      <c r="A894" s="23"/>
      <c r="B894" s="31"/>
      <c r="C894" s="29"/>
      <c r="D894" s="29"/>
      <c r="E894" s="29"/>
      <c r="F894" s="29"/>
      <c r="G894" s="29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9"/>
      <c r="T894" s="29"/>
      <c r="U894" s="29"/>
      <c r="V894" s="29"/>
      <c r="W894" s="29"/>
      <c r="X894" s="29"/>
      <c r="Y894" s="29"/>
      <c r="Z894" s="29"/>
      <c r="AA894" s="29"/>
    </row>
    <row r="895" spans="1:27">
      <c r="A895" s="23"/>
      <c r="B895" s="31"/>
      <c r="C895" s="29"/>
      <c r="D895" s="29"/>
      <c r="E895" s="29"/>
      <c r="F895" s="29"/>
      <c r="G895" s="29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9"/>
      <c r="T895" s="29"/>
      <c r="U895" s="29"/>
      <c r="V895" s="29"/>
      <c r="W895" s="29"/>
      <c r="X895" s="29"/>
      <c r="Y895" s="29"/>
      <c r="Z895" s="29"/>
      <c r="AA895" s="29"/>
    </row>
    <row r="896" spans="1:27">
      <c r="A896" s="23"/>
      <c r="B896" s="31"/>
      <c r="C896" s="29"/>
      <c r="D896" s="29"/>
      <c r="E896" s="29"/>
      <c r="F896" s="29"/>
      <c r="G896" s="29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9"/>
      <c r="T896" s="29"/>
      <c r="U896" s="29"/>
      <c r="V896" s="29"/>
      <c r="W896" s="29"/>
      <c r="X896" s="29"/>
      <c r="Y896" s="29"/>
      <c r="Z896" s="29"/>
      <c r="AA896" s="29"/>
    </row>
    <row r="897" spans="1:27">
      <c r="A897" s="23"/>
      <c r="B897" s="31"/>
      <c r="C897" s="29"/>
      <c r="D897" s="29"/>
      <c r="E897" s="29"/>
      <c r="F897" s="29"/>
      <c r="G897" s="29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9"/>
      <c r="T897" s="29"/>
      <c r="U897" s="29"/>
      <c r="V897" s="29"/>
      <c r="W897" s="29"/>
      <c r="X897" s="29"/>
      <c r="Y897" s="29"/>
      <c r="Z897" s="29"/>
      <c r="AA897" s="29"/>
    </row>
    <row r="898" spans="1:27">
      <c r="A898" s="23"/>
      <c r="B898" s="31"/>
      <c r="C898" s="29"/>
      <c r="D898" s="29"/>
      <c r="E898" s="29"/>
      <c r="F898" s="29"/>
      <c r="G898" s="29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9"/>
      <c r="T898" s="29"/>
      <c r="U898" s="29"/>
      <c r="V898" s="29"/>
      <c r="W898" s="29"/>
      <c r="X898" s="29"/>
      <c r="Y898" s="29"/>
      <c r="Z898" s="29"/>
      <c r="AA898" s="29"/>
    </row>
    <row r="899" spans="1:27">
      <c r="A899" s="23"/>
      <c r="B899" s="31"/>
      <c r="C899" s="29"/>
      <c r="D899" s="29"/>
      <c r="E899" s="29"/>
      <c r="F899" s="29"/>
      <c r="G899" s="29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9"/>
      <c r="T899" s="29"/>
      <c r="U899" s="29"/>
      <c r="V899" s="29"/>
      <c r="W899" s="29"/>
      <c r="X899" s="29"/>
      <c r="Y899" s="29"/>
      <c r="Z899" s="29"/>
      <c r="AA899" s="29"/>
    </row>
    <row r="900" spans="1:27">
      <c r="A900" s="23"/>
      <c r="B900" s="31"/>
      <c r="C900" s="29"/>
      <c r="D900" s="29"/>
      <c r="E900" s="29"/>
      <c r="F900" s="29"/>
      <c r="G900" s="29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9"/>
      <c r="T900" s="29"/>
      <c r="U900" s="29"/>
      <c r="V900" s="29"/>
      <c r="W900" s="29"/>
      <c r="X900" s="29"/>
      <c r="Y900" s="29"/>
      <c r="Z900" s="29"/>
      <c r="AA900" s="29"/>
    </row>
    <row r="901" spans="1:27">
      <c r="A901" s="23"/>
      <c r="B901" s="31"/>
      <c r="C901" s="29"/>
      <c r="D901" s="29"/>
      <c r="E901" s="29"/>
      <c r="F901" s="29"/>
      <c r="G901" s="29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9"/>
      <c r="T901" s="29"/>
      <c r="U901" s="29"/>
      <c r="V901" s="29"/>
      <c r="W901" s="29"/>
      <c r="X901" s="29"/>
      <c r="Y901" s="29"/>
      <c r="Z901" s="29"/>
      <c r="AA901" s="29"/>
    </row>
    <row r="902" spans="1:27">
      <c r="A902" s="23"/>
      <c r="B902" s="31"/>
      <c r="C902" s="29"/>
      <c r="D902" s="29"/>
      <c r="E902" s="29"/>
      <c r="F902" s="29"/>
      <c r="G902" s="29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9"/>
      <c r="T902" s="29"/>
      <c r="U902" s="29"/>
      <c r="V902" s="29"/>
      <c r="W902" s="29"/>
      <c r="X902" s="29"/>
      <c r="Y902" s="29"/>
      <c r="Z902" s="29"/>
      <c r="AA902" s="29"/>
    </row>
    <row r="903" spans="1:27">
      <c r="A903" s="23"/>
      <c r="B903" s="31"/>
      <c r="C903" s="29"/>
      <c r="D903" s="29"/>
      <c r="E903" s="29"/>
      <c r="F903" s="29"/>
      <c r="G903" s="29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9"/>
      <c r="T903" s="29"/>
      <c r="U903" s="29"/>
      <c r="V903" s="29"/>
      <c r="W903" s="29"/>
      <c r="X903" s="29"/>
      <c r="Y903" s="29"/>
      <c r="Z903" s="29"/>
      <c r="AA903" s="29"/>
    </row>
    <row r="904" spans="1:27">
      <c r="A904" s="23"/>
      <c r="B904" s="31"/>
      <c r="C904" s="29"/>
      <c r="D904" s="29"/>
      <c r="E904" s="29"/>
      <c r="F904" s="29"/>
      <c r="G904" s="29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9"/>
      <c r="T904" s="29"/>
      <c r="U904" s="29"/>
      <c r="V904" s="29"/>
      <c r="W904" s="29"/>
      <c r="X904" s="29"/>
      <c r="Y904" s="29"/>
      <c r="Z904" s="29"/>
      <c r="AA904" s="29"/>
    </row>
    <row r="905" spans="1:27">
      <c r="A905" s="23"/>
      <c r="B905" s="31"/>
      <c r="C905" s="29"/>
      <c r="D905" s="29"/>
      <c r="E905" s="29"/>
      <c r="F905" s="29"/>
      <c r="G905" s="29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9"/>
      <c r="T905" s="29"/>
      <c r="U905" s="29"/>
      <c r="V905" s="29"/>
      <c r="W905" s="29"/>
      <c r="X905" s="29"/>
      <c r="Y905" s="29"/>
      <c r="Z905" s="29"/>
      <c r="AA905" s="29"/>
    </row>
    <row r="906" spans="1:27">
      <c r="A906" s="23"/>
      <c r="B906" s="31"/>
      <c r="C906" s="29"/>
      <c r="D906" s="29"/>
      <c r="E906" s="29"/>
      <c r="F906" s="29"/>
      <c r="G906" s="29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9"/>
      <c r="T906" s="29"/>
      <c r="U906" s="29"/>
      <c r="V906" s="29"/>
      <c r="W906" s="29"/>
      <c r="X906" s="29"/>
      <c r="Y906" s="29"/>
      <c r="Z906" s="29"/>
      <c r="AA906" s="29"/>
    </row>
    <row r="907" spans="1:27">
      <c r="A907" s="23"/>
      <c r="B907" s="31"/>
      <c r="C907" s="29"/>
      <c r="D907" s="29"/>
      <c r="E907" s="29"/>
      <c r="F907" s="29"/>
      <c r="G907" s="29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9"/>
      <c r="T907" s="29"/>
      <c r="U907" s="29"/>
      <c r="V907" s="29"/>
      <c r="W907" s="29"/>
      <c r="X907" s="29"/>
      <c r="Y907" s="29"/>
      <c r="Z907" s="29"/>
      <c r="AA907" s="29"/>
    </row>
    <row r="908" spans="1:27">
      <c r="A908" s="23"/>
      <c r="B908" s="31"/>
      <c r="C908" s="29"/>
      <c r="D908" s="29"/>
      <c r="E908" s="29"/>
      <c r="F908" s="29"/>
      <c r="G908" s="29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9"/>
      <c r="T908" s="29"/>
      <c r="U908" s="29"/>
      <c r="V908" s="29"/>
      <c r="W908" s="29"/>
      <c r="X908" s="29"/>
      <c r="Y908" s="29"/>
      <c r="Z908" s="29"/>
      <c r="AA908" s="29"/>
    </row>
    <row r="909" spans="1:27">
      <c r="A909" s="23"/>
      <c r="B909" s="31"/>
      <c r="C909" s="29"/>
      <c r="D909" s="29"/>
      <c r="E909" s="29"/>
      <c r="F909" s="29"/>
      <c r="G909" s="29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9"/>
      <c r="T909" s="29"/>
      <c r="U909" s="29"/>
      <c r="V909" s="29"/>
      <c r="W909" s="29"/>
      <c r="X909" s="29"/>
      <c r="Y909" s="29"/>
      <c r="Z909" s="29"/>
      <c r="AA909" s="29"/>
    </row>
    <row r="910" spans="1:27">
      <c r="A910" s="23"/>
      <c r="B910" s="31"/>
      <c r="C910" s="29"/>
      <c r="D910" s="29"/>
      <c r="E910" s="29"/>
      <c r="F910" s="29"/>
      <c r="G910" s="29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9"/>
      <c r="T910" s="29"/>
      <c r="U910" s="29"/>
      <c r="V910" s="29"/>
      <c r="W910" s="29"/>
      <c r="X910" s="29"/>
      <c r="Y910" s="29"/>
      <c r="Z910" s="29"/>
      <c r="AA910" s="29"/>
    </row>
    <row r="911" spans="1:27">
      <c r="A911" s="23"/>
      <c r="B911" s="31"/>
      <c r="C911" s="29"/>
      <c r="D911" s="29"/>
      <c r="E911" s="29"/>
      <c r="F911" s="29"/>
      <c r="G911" s="29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9"/>
      <c r="T911" s="29"/>
      <c r="U911" s="29"/>
      <c r="V911" s="29"/>
      <c r="W911" s="29"/>
      <c r="X911" s="29"/>
      <c r="Y911" s="29"/>
      <c r="Z911" s="29"/>
      <c r="AA911" s="29"/>
    </row>
    <row r="912" spans="1:27">
      <c r="A912" s="23"/>
      <c r="B912" s="31"/>
      <c r="C912" s="29"/>
      <c r="D912" s="29"/>
      <c r="E912" s="29"/>
      <c r="F912" s="29"/>
      <c r="G912" s="29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9"/>
      <c r="T912" s="29"/>
      <c r="U912" s="29"/>
      <c r="V912" s="29"/>
      <c r="W912" s="29"/>
      <c r="X912" s="29"/>
      <c r="Y912" s="29"/>
      <c r="Z912" s="29"/>
      <c r="AA912" s="29"/>
    </row>
    <row r="913" spans="1:27">
      <c r="A913" s="23"/>
      <c r="B913" s="31"/>
      <c r="C913" s="29"/>
      <c r="D913" s="29"/>
      <c r="E913" s="29"/>
      <c r="F913" s="29"/>
      <c r="G913" s="29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9"/>
      <c r="T913" s="29"/>
      <c r="U913" s="29"/>
      <c r="V913" s="29"/>
      <c r="W913" s="29"/>
      <c r="X913" s="29"/>
      <c r="Y913" s="29"/>
      <c r="Z913" s="29"/>
      <c r="AA913" s="29"/>
    </row>
    <row r="914" spans="1:27">
      <c r="A914" s="23"/>
      <c r="B914" s="31"/>
      <c r="C914" s="29"/>
      <c r="D914" s="29"/>
      <c r="E914" s="29"/>
      <c r="F914" s="29"/>
      <c r="G914" s="29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9"/>
      <c r="T914" s="29"/>
      <c r="U914" s="29"/>
      <c r="V914" s="29"/>
      <c r="W914" s="29"/>
      <c r="X914" s="29"/>
      <c r="Y914" s="29"/>
      <c r="Z914" s="29"/>
      <c r="AA914" s="29"/>
    </row>
    <row r="915" spans="1:27">
      <c r="A915" s="23"/>
      <c r="B915" s="31"/>
      <c r="C915" s="29"/>
      <c r="D915" s="29"/>
      <c r="E915" s="29"/>
      <c r="F915" s="29"/>
      <c r="G915" s="29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9"/>
      <c r="T915" s="29"/>
      <c r="U915" s="29"/>
      <c r="V915" s="29"/>
      <c r="W915" s="29"/>
      <c r="X915" s="29"/>
      <c r="Y915" s="29"/>
      <c r="Z915" s="29"/>
      <c r="AA915" s="29"/>
    </row>
    <row r="916" spans="1:27">
      <c r="A916" s="23"/>
      <c r="B916" s="31"/>
      <c r="C916" s="29"/>
      <c r="D916" s="29"/>
      <c r="E916" s="29"/>
      <c r="F916" s="29"/>
      <c r="G916" s="29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9"/>
      <c r="T916" s="29"/>
      <c r="U916" s="29"/>
      <c r="V916" s="29"/>
      <c r="W916" s="29"/>
      <c r="X916" s="29"/>
      <c r="Y916" s="29"/>
      <c r="Z916" s="29"/>
      <c r="AA916" s="29"/>
    </row>
    <row r="917" spans="1:27">
      <c r="A917" s="23"/>
      <c r="B917" s="31"/>
      <c r="C917" s="29"/>
      <c r="D917" s="29"/>
      <c r="E917" s="29"/>
      <c r="F917" s="29"/>
      <c r="G917" s="29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9"/>
      <c r="T917" s="29"/>
      <c r="U917" s="29"/>
      <c r="V917" s="29"/>
      <c r="W917" s="29"/>
      <c r="X917" s="29"/>
      <c r="Y917" s="29"/>
      <c r="Z917" s="29"/>
      <c r="AA917" s="29"/>
    </row>
    <row r="918" spans="1:27">
      <c r="A918" s="23"/>
      <c r="B918" s="31"/>
      <c r="C918" s="29"/>
      <c r="D918" s="29"/>
      <c r="E918" s="29"/>
      <c r="F918" s="29"/>
      <c r="G918" s="29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9"/>
      <c r="T918" s="29"/>
      <c r="U918" s="29"/>
      <c r="V918" s="29"/>
      <c r="W918" s="29"/>
      <c r="X918" s="29"/>
      <c r="Y918" s="29"/>
      <c r="Z918" s="29"/>
      <c r="AA918" s="29"/>
    </row>
    <row r="919" spans="1:27">
      <c r="A919" s="23"/>
      <c r="B919" s="31"/>
      <c r="C919" s="29"/>
      <c r="D919" s="29"/>
      <c r="E919" s="29"/>
      <c r="F919" s="29"/>
      <c r="G919" s="29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9"/>
      <c r="T919" s="29"/>
      <c r="U919" s="29"/>
      <c r="V919" s="29"/>
      <c r="W919" s="29"/>
      <c r="X919" s="29"/>
      <c r="Y919" s="29"/>
      <c r="Z919" s="29"/>
      <c r="AA919" s="29"/>
    </row>
    <row r="920" spans="1:27">
      <c r="A920" s="23"/>
      <c r="B920" s="31"/>
      <c r="C920" s="29"/>
      <c r="D920" s="29"/>
      <c r="E920" s="29"/>
      <c r="F920" s="29"/>
      <c r="G920" s="29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9"/>
      <c r="T920" s="29"/>
      <c r="U920" s="29"/>
      <c r="V920" s="29"/>
      <c r="W920" s="29"/>
      <c r="X920" s="29"/>
      <c r="Y920" s="29"/>
      <c r="Z920" s="29"/>
      <c r="AA920" s="29"/>
    </row>
    <row r="921" spans="1:27">
      <c r="A921" s="23"/>
      <c r="B921" s="31"/>
      <c r="C921" s="29"/>
      <c r="D921" s="29"/>
      <c r="E921" s="29"/>
      <c r="F921" s="29"/>
      <c r="G921" s="29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9"/>
      <c r="T921" s="29"/>
      <c r="U921" s="29"/>
      <c r="V921" s="29"/>
      <c r="W921" s="29"/>
      <c r="X921" s="29"/>
      <c r="Y921" s="29"/>
      <c r="Z921" s="29"/>
      <c r="AA921" s="29"/>
    </row>
    <row r="922" spans="1:27">
      <c r="A922" s="23"/>
      <c r="B922" s="31"/>
      <c r="C922" s="29"/>
      <c r="D922" s="29"/>
      <c r="E922" s="29"/>
      <c r="F922" s="29"/>
      <c r="G922" s="29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9"/>
      <c r="T922" s="29"/>
      <c r="U922" s="29"/>
      <c r="V922" s="29"/>
      <c r="W922" s="29"/>
      <c r="X922" s="29"/>
      <c r="Y922" s="29"/>
      <c r="Z922" s="29"/>
      <c r="AA922" s="29"/>
    </row>
    <row r="923" spans="1:27">
      <c r="A923" s="23"/>
      <c r="B923" s="31"/>
      <c r="C923" s="29"/>
      <c r="D923" s="29"/>
      <c r="E923" s="29"/>
      <c r="F923" s="29"/>
      <c r="G923" s="29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9"/>
      <c r="T923" s="29"/>
      <c r="U923" s="29"/>
      <c r="V923" s="29"/>
      <c r="W923" s="29"/>
      <c r="X923" s="29"/>
      <c r="Y923" s="29"/>
      <c r="Z923" s="29"/>
      <c r="AA923" s="29"/>
    </row>
    <row r="924" spans="1:27">
      <c r="A924" s="23"/>
      <c r="B924" s="31"/>
      <c r="C924" s="29"/>
      <c r="D924" s="29"/>
      <c r="E924" s="29"/>
      <c r="F924" s="29"/>
      <c r="G924" s="29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9"/>
      <c r="T924" s="29"/>
      <c r="U924" s="29"/>
      <c r="V924" s="29"/>
      <c r="W924" s="29"/>
      <c r="X924" s="29"/>
      <c r="Y924" s="29"/>
      <c r="Z924" s="29"/>
      <c r="AA924" s="29"/>
    </row>
    <row r="925" spans="1:27">
      <c r="A925" s="23"/>
      <c r="B925" s="31"/>
      <c r="C925" s="29"/>
      <c r="D925" s="29"/>
      <c r="E925" s="29"/>
      <c r="F925" s="29"/>
      <c r="G925" s="29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9"/>
      <c r="T925" s="29"/>
      <c r="U925" s="29"/>
      <c r="V925" s="29"/>
      <c r="W925" s="29"/>
      <c r="X925" s="29"/>
      <c r="Y925" s="29"/>
      <c r="Z925" s="29"/>
      <c r="AA925" s="29"/>
    </row>
    <row r="926" spans="1:27">
      <c r="A926" s="23"/>
      <c r="B926" s="31"/>
      <c r="C926" s="29"/>
      <c r="D926" s="29"/>
      <c r="E926" s="29"/>
      <c r="F926" s="29"/>
      <c r="G926" s="29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9"/>
      <c r="T926" s="29"/>
      <c r="U926" s="29"/>
      <c r="V926" s="29"/>
      <c r="W926" s="29"/>
      <c r="X926" s="29"/>
      <c r="Y926" s="29"/>
      <c r="Z926" s="29"/>
      <c r="AA926" s="29"/>
    </row>
    <row r="927" spans="1:27">
      <c r="A927" s="23"/>
      <c r="B927" s="31"/>
      <c r="C927" s="29"/>
      <c r="D927" s="29"/>
      <c r="E927" s="29"/>
      <c r="F927" s="29"/>
      <c r="G927" s="29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9"/>
      <c r="T927" s="29"/>
      <c r="U927" s="29"/>
      <c r="V927" s="29"/>
      <c r="W927" s="29"/>
      <c r="X927" s="29"/>
      <c r="Y927" s="29"/>
      <c r="Z927" s="29"/>
      <c r="AA927" s="29"/>
    </row>
    <row r="928" spans="1:27">
      <c r="A928" s="23"/>
      <c r="B928" s="31"/>
      <c r="C928" s="29"/>
      <c r="D928" s="29"/>
      <c r="E928" s="29"/>
      <c r="F928" s="29"/>
      <c r="G928" s="29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9"/>
      <c r="T928" s="29"/>
      <c r="U928" s="29"/>
      <c r="V928" s="29"/>
      <c r="W928" s="29"/>
      <c r="X928" s="29"/>
      <c r="Y928" s="29"/>
      <c r="Z928" s="29"/>
      <c r="AA928" s="29"/>
    </row>
    <row r="929" spans="1:27">
      <c r="A929" s="23"/>
      <c r="B929" s="31"/>
      <c r="C929" s="29"/>
      <c r="D929" s="29"/>
      <c r="E929" s="29"/>
      <c r="F929" s="29"/>
      <c r="G929" s="29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9"/>
      <c r="T929" s="29"/>
      <c r="U929" s="29"/>
      <c r="V929" s="29"/>
      <c r="W929" s="29"/>
      <c r="X929" s="29"/>
      <c r="Y929" s="29"/>
      <c r="Z929" s="29"/>
      <c r="AA929" s="29"/>
    </row>
    <row r="930" spans="1:27">
      <c r="A930" s="23"/>
      <c r="B930" s="31"/>
      <c r="C930" s="29"/>
      <c r="D930" s="29"/>
      <c r="E930" s="29"/>
      <c r="F930" s="29"/>
      <c r="G930" s="29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9"/>
      <c r="T930" s="29"/>
      <c r="U930" s="29"/>
      <c r="V930" s="29"/>
      <c r="W930" s="29"/>
      <c r="X930" s="29"/>
      <c r="Y930" s="29"/>
      <c r="Z930" s="29"/>
      <c r="AA930" s="29"/>
    </row>
    <row r="931" spans="1:27">
      <c r="A931" s="23"/>
      <c r="B931" s="31"/>
      <c r="C931" s="29"/>
      <c r="D931" s="29"/>
      <c r="E931" s="29"/>
      <c r="F931" s="29"/>
      <c r="G931" s="29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9"/>
      <c r="T931" s="29"/>
      <c r="U931" s="29"/>
      <c r="V931" s="29"/>
      <c r="W931" s="29"/>
      <c r="X931" s="29"/>
      <c r="Y931" s="29"/>
      <c r="Z931" s="29"/>
      <c r="AA931" s="29"/>
    </row>
    <row r="932" spans="1:27">
      <c r="A932" s="23"/>
      <c r="B932" s="31"/>
      <c r="C932" s="29"/>
      <c r="D932" s="29"/>
      <c r="E932" s="29"/>
      <c r="F932" s="29"/>
      <c r="G932" s="29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9"/>
      <c r="T932" s="29"/>
      <c r="U932" s="29"/>
      <c r="V932" s="29"/>
      <c r="W932" s="29"/>
      <c r="X932" s="29"/>
      <c r="Y932" s="29"/>
      <c r="Z932" s="29"/>
      <c r="AA932" s="29"/>
    </row>
    <row r="933" spans="1:27">
      <c r="A933" s="23"/>
      <c r="B933" s="31"/>
      <c r="C933" s="29"/>
      <c r="D933" s="29"/>
      <c r="E933" s="29"/>
      <c r="F933" s="29"/>
      <c r="G933" s="29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9"/>
      <c r="T933" s="29"/>
      <c r="U933" s="29"/>
      <c r="V933" s="29"/>
      <c r="W933" s="29"/>
      <c r="X933" s="29"/>
      <c r="Y933" s="29"/>
      <c r="Z933" s="29"/>
      <c r="AA933" s="29"/>
    </row>
    <row r="934" spans="1:27">
      <c r="A934" s="23"/>
      <c r="B934" s="31"/>
      <c r="C934" s="29"/>
      <c r="D934" s="29"/>
      <c r="E934" s="29"/>
      <c r="F934" s="29"/>
      <c r="G934" s="29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9"/>
      <c r="T934" s="29"/>
      <c r="U934" s="29"/>
      <c r="V934" s="29"/>
      <c r="W934" s="29"/>
      <c r="X934" s="29"/>
      <c r="Y934" s="29"/>
      <c r="Z934" s="29"/>
      <c r="AA934" s="29"/>
    </row>
    <row r="935" spans="1:27">
      <c r="A935" s="23"/>
      <c r="B935" s="31"/>
      <c r="C935" s="29"/>
      <c r="D935" s="29"/>
      <c r="E935" s="29"/>
      <c r="F935" s="29"/>
      <c r="G935" s="29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9"/>
      <c r="T935" s="29"/>
      <c r="U935" s="29"/>
      <c r="V935" s="29"/>
      <c r="W935" s="29"/>
      <c r="X935" s="29"/>
      <c r="Y935" s="29"/>
      <c r="Z935" s="29"/>
      <c r="AA935" s="29"/>
    </row>
    <row r="936" spans="1:27">
      <c r="A936" s="23"/>
      <c r="B936" s="31"/>
      <c r="C936" s="29"/>
      <c r="D936" s="29"/>
      <c r="E936" s="29"/>
      <c r="F936" s="29"/>
      <c r="G936" s="29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9"/>
      <c r="T936" s="29"/>
      <c r="U936" s="29"/>
      <c r="V936" s="29"/>
      <c r="W936" s="29"/>
      <c r="X936" s="29"/>
      <c r="Y936" s="29"/>
      <c r="Z936" s="29"/>
      <c r="AA936" s="29"/>
    </row>
    <row r="937" spans="1:27">
      <c r="A937" s="23"/>
      <c r="B937" s="31"/>
      <c r="C937" s="29"/>
      <c r="D937" s="29"/>
      <c r="E937" s="29"/>
      <c r="F937" s="29"/>
      <c r="G937" s="29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9"/>
      <c r="T937" s="29"/>
      <c r="U937" s="29"/>
      <c r="V937" s="29"/>
      <c r="W937" s="29"/>
      <c r="X937" s="29"/>
      <c r="Y937" s="29"/>
      <c r="Z937" s="29"/>
      <c r="AA937" s="29"/>
    </row>
    <row r="938" spans="1:27">
      <c r="A938" s="23"/>
      <c r="B938" s="31"/>
      <c r="C938" s="29"/>
      <c r="D938" s="29"/>
      <c r="E938" s="29"/>
      <c r="F938" s="29"/>
      <c r="G938" s="29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9"/>
      <c r="T938" s="29"/>
      <c r="U938" s="29"/>
      <c r="V938" s="29"/>
      <c r="W938" s="29"/>
      <c r="X938" s="29"/>
      <c r="Y938" s="29"/>
      <c r="Z938" s="29"/>
      <c r="AA938" s="29"/>
    </row>
    <row r="939" spans="1:27">
      <c r="A939" s="23"/>
      <c r="B939" s="31"/>
      <c r="C939" s="29"/>
      <c r="D939" s="29"/>
      <c r="E939" s="29"/>
      <c r="F939" s="29"/>
      <c r="G939" s="29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9"/>
      <c r="T939" s="29"/>
      <c r="U939" s="29"/>
      <c r="V939" s="29"/>
      <c r="W939" s="29"/>
      <c r="X939" s="29"/>
      <c r="Y939" s="29"/>
      <c r="Z939" s="29"/>
      <c r="AA939" s="29"/>
    </row>
    <row r="940" spans="1:27">
      <c r="A940" s="23"/>
      <c r="B940" s="31"/>
      <c r="C940" s="29"/>
      <c r="D940" s="29"/>
      <c r="E940" s="29"/>
      <c r="F940" s="29"/>
      <c r="G940" s="29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9"/>
      <c r="T940" s="29"/>
      <c r="U940" s="29"/>
      <c r="V940" s="29"/>
      <c r="W940" s="29"/>
      <c r="X940" s="29"/>
      <c r="Y940" s="29"/>
      <c r="Z940" s="29"/>
      <c r="AA940" s="29"/>
    </row>
    <row r="941" spans="1:27">
      <c r="A941" s="23"/>
      <c r="B941" s="31"/>
      <c r="C941" s="29"/>
      <c r="D941" s="29"/>
      <c r="E941" s="29"/>
      <c r="F941" s="29"/>
      <c r="G941" s="29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9"/>
      <c r="T941" s="29"/>
      <c r="U941" s="29"/>
      <c r="V941" s="29"/>
      <c r="W941" s="29"/>
      <c r="X941" s="29"/>
      <c r="Y941" s="29"/>
      <c r="Z941" s="29"/>
      <c r="AA941" s="29"/>
    </row>
    <row r="942" spans="1:27">
      <c r="A942" s="23"/>
      <c r="B942" s="31"/>
      <c r="C942" s="29"/>
      <c r="D942" s="29"/>
      <c r="E942" s="29"/>
      <c r="F942" s="29"/>
      <c r="G942" s="29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9"/>
      <c r="T942" s="29"/>
      <c r="U942" s="29"/>
      <c r="V942" s="29"/>
      <c r="W942" s="29"/>
      <c r="X942" s="29"/>
      <c r="Y942" s="29"/>
      <c r="Z942" s="29"/>
      <c r="AA942" s="29"/>
    </row>
    <row r="943" spans="1:27">
      <c r="A943" s="23"/>
      <c r="B943" s="31"/>
      <c r="C943" s="29"/>
      <c r="D943" s="29"/>
      <c r="E943" s="29"/>
      <c r="F943" s="29"/>
      <c r="G943" s="29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9"/>
      <c r="T943" s="29"/>
      <c r="U943" s="29"/>
      <c r="V943" s="29"/>
      <c r="W943" s="29"/>
      <c r="X943" s="29"/>
      <c r="Y943" s="29"/>
      <c r="Z943" s="29"/>
      <c r="AA943" s="29"/>
    </row>
    <row r="944" spans="1:27">
      <c r="A944" s="23"/>
      <c r="B944" s="31"/>
      <c r="C944" s="29"/>
      <c r="D944" s="29"/>
      <c r="E944" s="29"/>
      <c r="F944" s="29"/>
      <c r="G944" s="29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9"/>
      <c r="T944" s="29"/>
      <c r="U944" s="29"/>
      <c r="V944" s="29"/>
      <c r="W944" s="29"/>
      <c r="X944" s="29"/>
      <c r="Y944" s="29"/>
      <c r="Z944" s="29"/>
      <c r="AA944" s="29"/>
    </row>
    <row r="945" spans="1:27">
      <c r="A945" s="23"/>
      <c r="B945" s="31"/>
      <c r="C945" s="29"/>
      <c r="D945" s="29"/>
      <c r="E945" s="29"/>
      <c r="F945" s="29"/>
      <c r="G945" s="29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9"/>
      <c r="T945" s="29"/>
      <c r="U945" s="29"/>
      <c r="V945" s="29"/>
      <c r="W945" s="29"/>
      <c r="X945" s="29"/>
      <c r="Y945" s="29"/>
      <c r="Z945" s="29"/>
      <c r="AA945" s="29"/>
    </row>
    <row r="946" spans="1:27">
      <c r="A946" s="23"/>
      <c r="B946" s="31"/>
      <c r="C946" s="29"/>
      <c r="D946" s="29"/>
      <c r="E946" s="29"/>
      <c r="F946" s="29"/>
      <c r="G946" s="29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9"/>
      <c r="T946" s="29"/>
      <c r="U946" s="29"/>
      <c r="V946" s="29"/>
      <c r="W946" s="29"/>
      <c r="X946" s="29"/>
      <c r="Y946" s="29"/>
      <c r="Z946" s="29"/>
      <c r="AA946" s="29"/>
    </row>
    <row r="947" spans="1:27">
      <c r="A947" s="23"/>
      <c r="B947" s="31"/>
      <c r="C947" s="29"/>
      <c r="D947" s="29"/>
      <c r="E947" s="29"/>
      <c r="F947" s="29"/>
      <c r="G947" s="29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9"/>
      <c r="T947" s="29"/>
      <c r="U947" s="29"/>
      <c r="V947" s="29"/>
      <c r="W947" s="29"/>
      <c r="X947" s="29"/>
      <c r="Y947" s="29"/>
      <c r="Z947" s="29"/>
      <c r="AA947" s="29"/>
    </row>
    <row r="948" spans="1:27">
      <c r="A948" s="23"/>
      <c r="B948" s="31"/>
      <c r="C948" s="29"/>
      <c r="D948" s="29"/>
      <c r="E948" s="29"/>
      <c r="F948" s="29"/>
      <c r="G948" s="29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9"/>
      <c r="T948" s="29"/>
      <c r="U948" s="29"/>
      <c r="V948" s="29"/>
      <c r="W948" s="29"/>
      <c r="X948" s="29"/>
      <c r="Y948" s="29"/>
      <c r="Z948" s="29"/>
      <c r="AA948" s="29"/>
    </row>
    <row r="949" spans="1:27">
      <c r="A949" s="23"/>
      <c r="B949" s="31"/>
      <c r="C949" s="29"/>
      <c r="D949" s="29"/>
      <c r="E949" s="29"/>
      <c r="F949" s="29"/>
      <c r="G949" s="29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9"/>
      <c r="T949" s="29"/>
      <c r="U949" s="29"/>
      <c r="V949" s="29"/>
      <c r="W949" s="29"/>
      <c r="X949" s="29"/>
      <c r="Y949" s="29"/>
      <c r="Z949" s="29"/>
      <c r="AA949" s="29"/>
    </row>
    <row r="950" spans="1:27">
      <c r="A950" s="23"/>
      <c r="B950" s="31"/>
      <c r="C950" s="29"/>
      <c r="D950" s="29"/>
      <c r="E950" s="29"/>
      <c r="F950" s="29"/>
      <c r="G950" s="29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9"/>
      <c r="T950" s="29"/>
      <c r="U950" s="29"/>
      <c r="V950" s="29"/>
      <c r="W950" s="29"/>
      <c r="X950" s="29"/>
      <c r="Y950" s="29"/>
      <c r="Z950" s="29"/>
      <c r="AA950" s="29"/>
    </row>
    <row r="951" spans="1:27">
      <c r="A951" s="23"/>
      <c r="B951" s="31"/>
      <c r="C951" s="29"/>
      <c r="D951" s="29"/>
      <c r="E951" s="29"/>
      <c r="F951" s="29"/>
      <c r="G951" s="29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9"/>
      <c r="T951" s="29"/>
      <c r="U951" s="29"/>
      <c r="V951" s="29"/>
      <c r="W951" s="29"/>
      <c r="X951" s="29"/>
      <c r="Y951" s="29"/>
      <c r="Z951" s="29"/>
      <c r="AA951" s="29"/>
    </row>
    <row r="952" spans="1:27">
      <c r="A952" s="23"/>
      <c r="B952" s="31"/>
      <c r="C952" s="29"/>
      <c r="D952" s="29"/>
      <c r="E952" s="29"/>
      <c r="F952" s="29"/>
      <c r="G952" s="29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9"/>
      <c r="T952" s="29"/>
      <c r="U952" s="29"/>
      <c r="V952" s="29"/>
      <c r="W952" s="29"/>
      <c r="X952" s="29"/>
      <c r="Y952" s="29"/>
      <c r="Z952" s="29"/>
      <c r="AA952" s="29"/>
    </row>
    <row r="953" spans="1:27">
      <c r="A953" s="23"/>
      <c r="B953" s="31"/>
      <c r="C953" s="29"/>
      <c r="D953" s="29"/>
      <c r="E953" s="29"/>
      <c r="F953" s="29"/>
      <c r="G953" s="29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9"/>
      <c r="T953" s="29"/>
      <c r="U953" s="29"/>
      <c r="V953" s="29"/>
      <c r="W953" s="29"/>
      <c r="X953" s="29"/>
      <c r="Y953" s="29"/>
      <c r="Z953" s="29"/>
      <c r="AA953" s="29"/>
    </row>
    <row r="954" spans="1:27">
      <c r="A954" s="23"/>
      <c r="B954" s="31"/>
      <c r="C954" s="29"/>
      <c r="D954" s="29"/>
      <c r="E954" s="29"/>
      <c r="F954" s="29"/>
      <c r="G954" s="29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9"/>
      <c r="T954" s="29"/>
      <c r="U954" s="29"/>
      <c r="V954" s="29"/>
      <c r="W954" s="29"/>
      <c r="X954" s="29"/>
      <c r="Y954" s="29"/>
      <c r="Z954" s="29"/>
      <c r="AA954" s="29"/>
    </row>
    <row r="955" spans="1:27">
      <c r="A955" s="23"/>
      <c r="B955" s="31"/>
      <c r="C955" s="29"/>
      <c r="D955" s="29"/>
      <c r="E955" s="29"/>
      <c r="F955" s="29"/>
      <c r="G955" s="29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9"/>
      <c r="T955" s="29"/>
      <c r="U955" s="29"/>
      <c r="V955" s="29"/>
      <c r="W955" s="29"/>
      <c r="X955" s="29"/>
      <c r="Y955" s="29"/>
      <c r="Z955" s="29"/>
      <c r="AA955" s="29"/>
    </row>
    <row r="956" spans="1:27">
      <c r="A956" s="23"/>
      <c r="B956" s="31"/>
      <c r="C956" s="29"/>
      <c r="D956" s="29"/>
      <c r="E956" s="29"/>
      <c r="F956" s="29"/>
      <c r="G956" s="29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9"/>
      <c r="T956" s="29"/>
      <c r="U956" s="29"/>
      <c r="V956" s="29"/>
      <c r="W956" s="29"/>
      <c r="X956" s="29"/>
      <c r="Y956" s="29"/>
      <c r="Z956" s="29"/>
      <c r="AA956" s="29"/>
    </row>
    <row r="957" spans="1:27">
      <c r="A957" s="23"/>
      <c r="B957" s="31"/>
      <c r="C957" s="29"/>
      <c r="D957" s="29"/>
      <c r="E957" s="29"/>
      <c r="F957" s="29"/>
      <c r="G957" s="29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9"/>
      <c r="T957" s="29"/>
      <c r="U957" s="29"/>
      <c r="V957" s="29"/>
      <c r="W957" s="29"/>
      <c r="X957" s="29"/>
      <c r="Y957" s="29"/>
      <c r="Z957" s="29"/>
      <c r="AA957" s="29"/>
    </row>
    <row r="958" spans="1:27">
      <c r="A958" s="23"/>
      <c r="B958" s="31"/>
      <c r="C958" s="29"/>
      <c r="D958" s="29"/>
      <c r="E958" s="29"/>
      <c r="F958" s="29"/>
      <c r="G958" s="29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9"/>
      <c r="T958" s="29"/>
      <c r="U958" s="29"/>
      <c r="V958" s="29"/>
      <c r="W958" s="29"/>
      <c r="X958" s="29"/>
      <c r="Y958" s="29"/>
      <c r="Z958" s="29"/>
      <c r="AA958" s="29"/>
    </row>
    <row r="959" spans="1:27">
      <c r="A959" s="23"/>
      <c r="B959" s="31"/>
      <c r="C959" s="29"/>
      <c r="D959" s="29"/>
      <c r="E959" s="29"/>
      <c r="F959" s="29"/>
      <c r="G959" s="29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9"/>
      <c r="T959" s="29"/>
      <c r="U959" s="29"/>
      <c r="V959" s="29"/>
      <c r="W959" s="29"/>
      <c r="X959" s="29"/>
      <c r="Y959" s="29"/>
      <c r="Z959" s="29"/>
      <c r="AA959" s="29"/>
    </row>
    <row r="960" spans="1:27">
      <c r="A960" s="23"/>
      <c r="B960" s="31"/>
      <c r="C960" s="29"/>
      <c r="D960" s="29"/>
      <c r="E960" s="29"/>
      <c r="F960" s="29"/>
      <c r="G960" s="29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9"/>
      <c r="T960" s="29"/>
      <c r="U960" s="29"/>
      <c r="V960" s="29"/>
      <c r="W960" s="29"/>
      <c r="X960" s="29"/>
      <c r="Y960" s="29"/>
      <c r="Z960" s="29"/>
      <c r="AA960" s="29"/>
    </row>
    <row r="961" spans="1:27">
      <c r="A961" s="23"/>
      <c r="B961" s="31"/>
      <c r="C961" s="29"/>
      <c r="D961" s="29"/>
      <c r="E961" s="29"/>
      <c r="F961" s="29"/>
      <c r="G961" s="29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9"/>
      <c r="T961" s="29"/>
      <c r="U961" s="29"/>
      <c r="V961" s="29"/>
      <c r="W961" s="29"/>
      <c r="X961" s="29"/>
      <c r="Y961" s="29"/>
      <c r="Z961" s="29"/>
      <c r="AA961" s="29"/>
    </row>
    <row r="962" spans="1:27">
      <c r="A962" s="23"/>
      <c r="B962" s="31"/>
      <c r="C962" s="29"/>
      <c r="D962" s="29"/>
      <c r="E962" s="29"/>
      <c r="F962" s="29"/>
      <c r="G962" s="29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9"/>
      <c r="T962" s="29"/>
      <c r="U962" s="29"/>
      <c r="V962" s="29"/>
      <c r="W962" s="29"/>
      <c r="X962" s="29"/>
      <c r="Y962" s="29"/>
      <c r="Z962" s="29"/>
      <c r="AA962" s="29"/>
    </row>
    <row r="963" spans="1:27">
      <c r="A963" s="23"/>
      <c r="B963" s="31"/>
      <c r="C963" s="29"/>
      <c r="D963" s="29"/>
      <c r="E963" s="29"/>
      <c r="F963" s="29"/>
      <c r="G963" s="29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9"/>
      <c r="T963" s="29"/>
      <c r="U963" s="29"/>
      <c r="V963" s="29"/>
      <c r="W963" s="29"/>
      <c r="X963" s="29"/>
      <c r="Y963" s="29"/>
      <c r="Z963" s="29"/>
      <c r="AA963" s="29"/>
    </row>
    <row r="964" spans="1:27">
      <c r="A964" s="23"/>
      <c r="B964" s="31"/>
      <c r="C964" s="29"/>
      <c r="D964" s="29"/>
      <c r="E964" s="29"/>
      <c r="F964" s="29"/>
      <c r="G964" s="29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9"/>
      <c r="T964" s="29"/>
      <c r="U964" s="29"/>
      <c r="V964" s="29"/>
      <c r="W964" s="29"/>
      <c r="X964" s="29"/>
      <c r="Y964" s="29"/>
      <c r="Z964" s="29"/>
      <c r="AA964" s="29"/>
    </row>
    <row r="965" spans="1:27">
      <c r="A965" s="23"/>
      <c r="B965" s="31"/>
      <c r="C965" s="29"/>
      <c r="D965" s="29"/>
      <c r="E965" s="29"/>
      <c r="F965" s="29"/>
      <c r="G965" s="29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9"/>
      <c r="T965" s="29"/>
      <c r="U965" s="29"/>
      <c r="V965" s="29"/>
      <c r="W965" s="29"/>
      <c r="X965" s="29"/>
      <c r="Y965" s="29"/>
      <c r="Z965" s="29"/>
      <c r="AA965" s="29"/>
    </row>
    <row r="966" spans="1:27">
      <c r="A966" s="23"/>
      <c r="B966" s="31"/>
      <c r="C966" s="29"/>
      <c r="D966" s="29"/>
      <c r="E966" s="29"/>
      <c r="F966" s="29"/>
      <c r="G966" s="29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9"/>
      <c r="T966" s="29"/>
      <c r="U966" s="29"/>
      <c r="V966" s="29"/>
      <c r="W966" s="29"/>
      <c r="X966" s="29"/>
      <c r="Y966" s="29"/>
      <c r="Z966" s="29"/>
      <c r="AA966" s="29"/>
    </row>
    <row r="967" spans="1:27">
      <c r="A967" s="23"/>
      <c r="B967" s="31"/>
      <c r="C967" s="29"/>
      <c r="D967" s="29"/>
      <c r="E967" s="29"/>
      <c r="F967" s="29"/>
      <c r="G967" s="29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9"/>
      <c r="T967" s="29"/>
      <c r="U967" s="29"/>
      <c r="V967" s="29"/>
      <c r="W967" s="29"/>
      <c r="X967" s="29"/>
      <c r="Y967" s="29"/>
      <c r="Z967" s="29"/>
      <c r="AA967" s="29"/>
    </row>
    <row r="968" spans="1:27">
      <c r="A968" s="23"/>
      <c r="B968" s="31"/>
      <c r="C968" s="29"/>
      <c r="D968" s="29"/>
      <c r="E968" s="29"/>
      <c r="F968" s="29"/>
      <c r="G968" s="29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9"/>
      <c r="T968" s="29"/>
      <c r="U968" s="29"/>
      <c r="V968" s="29"/>
      <c r="W968" s="29"/>
      <c r="X968" s="29"/>
      <c r="Y968" s="29"/>
      <c r="Z968" s="29"/>
      <c r="AA968" s="29"/>
    </row>
    <row r="969" spans="1:27">
      <c r="A969" s="23"/>
      <c r="B969" s="31"/>
      <c r="C969" s="29"/>
      <c r="D969" s="29"/>
      <c r="E969" s="29"/>
      <c r="F969" s="29"/>
      <c r="G969" s="29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9"/>
      <c r="T969" s="29"/>
      <c r="U969" s="29"/>
      <c r="V969" s="29"/>
      <c r="W969" s="29"/>
      <c r="X969" s="29"/>
      <c r="Y969" s="29"/>
      <c r="Z969" s="29"/>
      <c r="AA969" s="29"/>
    </row>
    <row r="970" spans="1:27">
      <c r="A970" s="23"/>
      <c r="B970" s="31"/>
      <c r="C970" s="29"/>
      <c r="D970" s="29"/>
      <c r="E970" s="29"/>
      <c r="F970" s="29"/>
      <c r="G970" s="29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9"/>
      <c r="T970" s="29"/>
      <c r="U970" s="29"/>
      <c r="V970" s="29"/>
      <c r="W970" s="29"/>
      <c r="X970" s="29"/>
      <c r="Y970" s="29"/>
      <c r="Z970" s="29"/>
      <c r="AA970" s="29"/>
    </row>
    <row r="971" spans="1:27">
      <c r="A971" s="23"/>
      <c r="B971" s="31"/>
      <c r="C971" s="29"/>
      <c r="D971" s="29"/>
      <c r="E971" s="29"/>
      <c r="F971" s="29"/>
      <c r="G971" s="29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9"/>
      <c r="T971" s="29"/>
      <c r="U971" s="29"/>
      <c r="V971" s="29"/>
      <c r="W971" s="29"/>
      <c r="X971" s="29"/>
      <c r="Y971" s="29"/>
      <c r="Z971" s="29"/>
      <c r="AA971" s="29"/>
    </row>
    <row r="972" spans="1:27">
      <c r="A972" s="23"/>
      <c r="B972" s="31"/>
      <c r="C972" s="29"/>
      <c r="D972" s="29"/>
      <c r="E972" s="29"/>
      <c r="F972" s="29"/>
      <c r="G972" s="29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9"/>
      <c r="T972" s="29"/>
      <c r="U972" s="29"/>
      <c r="V972" s="29"/>
      <c r="W972" s="29"/>
      <c r="X972" s="29"/>
      <c r="Y972" s="29"/>
      <c r="Z972" s="29"/>
      <c r="AA972" s="29"/>
    </row>
    <row r="973" spans="1:27">
      <c r="A973" s="23"/>
      <c r="B973" s="31"/>
      <c r="C973" s="29"/>
      <c r="D973" s="29"/>
      <c r="E973" s="29"/>
      <c r="F973" s="29"/>
      <c r="G973" s="29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9"/>
      <c r="T973" s="29"/>
      <c r="U973" s="29"/>
      <c r="V973" s="29"/>
      <c r="W973" s="29"/>
      <c r="X973" s="29"/>
      <c r="Y973" s="29"/>
      <c r="Z973" s="29"/>
      <c r="AA973" s="29"/>
    </row>
    <row r="974" spans="1:27">
      <c r="A974" s="23"/>
      <c r="B974" s="31"/>
      <c r="C974" s="29"/>
      <c r="D974" s="29"/>
      <c r="E974" s="29"/>
      <c r="F974" s="29"/>
      <c r="G974" s="29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9"/>
      <c r="T974" s="29"/>
      <c r="U974" s="29"/>
      <c r="V974" s="29"/>
      <c r="W974" s="29"/>
      <c r="X974" s="29"/>
      <c r="Y974" s="29"/>
      <c r="Z974" s="29"/>
      <c r="AA974" s="29"/>
    </row>
    <row r="975" spans="1:27">
      <c r="A975" s="23"/>
      <c r="B975" s="31"/>
      <c r="C975" s="29"/>
      <c r="D975" s="29"/>
      <c r="E975" s="29"/>
      <c r="F975" s="29"/>
      <c r="G975" s="29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9"/>
      <c r="T975" s="29"/>
      <c r="U975" s="29"/>
      <c r="V975" s="29"/>
      <c r="W975" s="29"/>
      <c r="X975" s="29"/>
      <c r="Y975" s="29"/>
      <c r="Z975" s="29"/>
      <c r="AA975" s="29"/>
    </row>
    <row r="976" spans="1:27">
      <c r="A976" s="23"/>
      <c r="B976" s="31"/>
      <c r="C976" s="29"/>
      <c r="D976" s="29"/>
      <c r="E976" s="29"/>
      <c r="F976" s="29"/>
      <c r="G976" s="29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9"/>
      <c r="T976" s="29"/>
      <c r="U976" s="29"/>
      <c r="V976" s="29"/>
      <c r="W976" s="29"/>
      <c r="X976" s="29"/>
      <c r="Y976" s="29"/>
      <c r="Z976" s="29"/>
      <c r="AA976" s="29"/>
    </row>
    <row r="977" spans="1:27">
      <c r="A977" s="23"/>
      <c r="B977" s="31"/>
      <c r="C977" s="29"/>
      <c r="D977" s="29"/>
      <c r="E977" s="29"/>
      <c r="F977" s="29"/>
      <c r="G977" s="29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9"/>
      <c r="T977" s="29"/>
      <c r="U977" s="29"/>
      <c r="V977" s="29"/>
      <c r="W977" s="29"/>
      <c r="X977" s="29"/>
      <c r="Y977" s="29"/>
      <c r="Z977" s="29"/>
      <c r="AA977" s="29"/>
    </row>
    <row r="978" spans="1:27">
      <c r="A978" s="23"/>
      <c r="B978" s="31"/>
      <c r="C978" s="29"/>
      <c r="D978" s="29"/>
      <c r="E978" s="29"/>
      <c r="F978" s="29"/>
      <c r="G978" s="29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9"/>
      <c r="T978" s="29"/>
      <c r="U978" s="29"/>
      <c r="V978" s="29"/>
      <c r="W978" s="29"/>
      <c r="X978" s="29"/>
      <c r="Y978" s="29"/>
      <c r="Z978" s="29"/>
      <c r="AA978" s="29"/>
    </row>
    <row r="979" spans="1:27">
      <c r="A979" s="23"/>
      <c r="B979" s="31"/>
      <c r="C979" s="29"/>
      <c r="D979" s="29"/>
      <c r="E979" s="29"/>
      <c r="F979" s="29"/>
      <c r="G979" s="29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9"/>
      <c r="T979" s="29"/>
      <c r="U979" s="29"/>
      <c r="V979" s="29"/>
      <c r="W979" s="29"/>
      <c r="X979" s="29"/>
      <c r="Y979" s="29"/>
      <c r="Z979" s="29"/>
      <c r="AA979" s="29"/>
    </row>
    <row r="980" spans="1:27">
      <c r="A980" s="23"/>
      <c r="B980" s="31"/>
      <c r="C980" s="29"/>
      <c r="D980" s="29"/>
      <c r="E980" s="29"/>
      <c r="F980" s="29"/>
      <c r="G980" s="29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9"/>
      <c r="T980" s="29"/>
      <c r="U980" s="29"/>
      <c r="V980" s="29"/>
      <c r="W980" s="29"/>
      <c r="X980" s="29"/>
      <c r="Y980" s="29"/>
      <c r="Z980" s="29"/>
      <c r="AA980" s="29"/>
    </row>
    <row r="981" spans="1:27">
      <c r="A981" s="23"/>
      <c r="B981" s="31"/>
      <c r="C981" s="29"/>
      <c r="D981" s="29"/>
      <c r="E981" s="29"/>
      <c r="F981" s="29"/>
      <c r="G981" s="29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9"/>
      <c r="T981" s="29"/>
      <c r="U981" s="29"/>
      <c r="V981" s="29"/>
      <c r="W981" s="29"/>
      <c r="X981" s="29"/>
      <c r="Y981" s="29"/>
      <c r="Z981" s="29"/>
      <c r="AA981" s="29"/>
    </row>
    <row r="982" spans="1:27">
      <c r="A982" s="23"/>
      <c r="B982" s="31"/>
      <c r="C982" s="29"/>
      <c r="D982" s="29"/>
      <c r="E982" s="29"/>
      <c r="F982" s="29"/>
      <c r="G982" s="29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9"/>
      <c r="T982" s="29"/>
      <c r="U982" s="29"/>
      <c r="V982" s="29"/>
      <c r="W982" s="29"/>
      <c r="X982" s="29"/>
      <c r="Y982" s="29"/>
      <c r="Z982" s="29"/>
      <c r="AA982" s="29"/>
    </row>
    <row r="983" spans="1:27">
      <c r="A983" s="23"/>
      <c r="B983" s="31"/>
      <c r="C983" s="29"/>
      <c r="D983" s="29"/>
      <c r="E983" s="29"/>
      <c r="F983" s="29"/>
      <c r="G983" s="29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9"/>
      <c r="T983" s="29"/>
      <c r="U983" s="29"/>
      <c r="V983" s="29"/>
      <c r="W983" s="29"/>
      <c r="X983" s="29"/>
      <c r="Y983" s="29"/>
      <c r="Z983" s="29"/>
      <c r="AA983" s="29"/>
    </row>
    <row r="984" spans="1:27">
      <c r="A984" s="23"/>
      <c r="B984" s="31"/>
      <c r="C984" s="29"/>
      <c r="D984" s="29"/>
      <c r="E984" s="29"/>
      <c r="F984" s="29"/>
      <c r="G984" s="29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9"/>
      <c r="T984" s="29"/>
      <c r="U984" s="29"/>
      <c r="V984" s="29"/>
      <c r="W984" s="29"/>
      <c r="X984" s="29"/>
      <c r="Y984" s="29"/>
      <c r="Z984" s="29"/>
      <c r="AA984" s="29"/>
    </row>
    <row r="985" spans="1:27">
      <c r="A985" s="23"/>
      <c r="B985" s="31"/>
      <c r="C985" s="29"/>
      <c r="D985" s="29"/>
      <c r="E985" s="29"/>
      <c r="F985" s="29"/>
      <c r="G985" s="29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9"/>
      <c r="T985" s="29"/>
      <c r="U985" s="29"/>
      <c r="V985" s="29"/>
      <c r="W985" s="29"/>
      <c r="X985" s="29"/>
      <c r="Y985" s="29"/>
      <c r="Z985" s="29"/>
      <c r="AA985" s="29"/>
    </row>
    <row r="986" spans="1:27">
      <c r="A986" s="23"/>
      <c r="B986" s="31"/>
      <c r="C986" s="29"/>
      <c r="D986" s="29"/>
      <c r="E986" s="29"/>
      <c r="F986" s="29"/>
      <c r="G986" s="29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9"/>
      <c r="T986" s="29"/>
      <c r="U986" s="29"/>
      <c r="V986" s="29"/>
      <c r="W986" s="29"/>
      <c r="X986" s="29"/>
      <c r="Y986" s="29"/>
      <c r="Z986" s="29"/>
      <c r="AA986" s="29"/>
    </row>
    <row r="987" spans="1:27">
      <c r="A987" s="23"/>
      <c r="B987" s="31"/>
      <c r="C987" s="29"/>
      <c r="D987" s="29"/>
      <c r="E987" s="29"/>
      <c r="F987" s="29"/>
      <c r="G987" s="29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9"/>
      <c r="T987" s="29"/>
      <c r="U987" s="29"/>
      <c r="V987" s="29"/>
      <c r="W987" s="29"/>
      <c r="X987" s="29"/>
      <c r="Y987" s="29"/>
      <c r="Z987" s="29"/>
      <c r="AA987" s="29"/>
    </row>
    <row r="988" spans="1:27">
      <c r="A988" s="23"/>
      <c r="B988" s="31"/>
      <c r="C988" s="29"/>
      <c r="D988" s="29"/>
      <c r="E988" s="29"/>
      <c r="F988" s="29"/>
      <c r="G988" s="29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9"/>
      <c r="T988" s="29"/>
      <c r="U988" s="29"/>
      <c r="V988" s="29"/>
      <c r="W988" s="29"/>
      <c r="X988" s="29"/>
      <c r="Y988" s="29"/>
      <c r="Z988" s="29"/>
      <c r="AA988" s="29"/>
    </row>
    <row r="989" spans="1:27">
      <c r="A989" s="23"/>
      <c r="B989" s="31"/>
      <c r="C989" s="29"/>
      <c r="D989" s="29"/>
      <c r="E989" s="29"/>
      <c r="F989" s="29"/>
      <c r="G989" s="29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9"/>
      <c r="T989" s="29"/>
      <c r="U989" s="29"/>
      <c r="V989" s="29"/>
      <c r="W989" s="29"/>
      <c r="X989" s="29"/>
      <c r="Y989" s="29"/>
      <c r="Z989" s="29"/>
      <c r="AA989" s="29"/>
    </row>
    <row r="990" spans="1:27">
      <c r="A990" s="23"/>
      <c r="B990" s="31"/>
      <c r="C990" s="29"/>
      <c r="D990" s="29"/>
      <c r="E990" s="29"/>
      <c r="F990" s="29"/>
      <c r="G990" s="29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9"/>
      <c r="T990" s="29"/>
      <c r="U990" s="29"/>
      <c r="V990" s="29"/>
      <c r="W990" s="29"/>
      <c r="X990" s="29"/>
      <c r="Y990" s="29"/>
      <c r="Z990" s="29"/>
      <c r="AA990" s="29"/>
    </row>
    <row r="991" spans="1:27">
      <c r="A991" s="23"/>
      <c r="B991" s="31"/>
      <c r="C991" s="29"/>
      <c r="D991" s="29"/>
      <c r="E991" s="29"/>
      <c r="F991" s="29"/>
      <c r="G991" s="29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9"/>
      <c r="T991" s="29"/>
      <c r="U991" s="29"/>
      <c r="V991" s="29"/>
      <c r="W991" s="29"/>
      <c r="X991" s="29"/>
      <c r="Y991" s="29"/>
      <c r="Z991" s="29"/>
      <c r="AA991" s="29"/>
    </row>
    <row r="992" spans="1:27">
      <c r="A992" s="23"/>
      <c r="B992" s="31"/>
      <c r="C992" s="29"/>
      <c r="D992" s="29"/>
      <c r="E992" s="29"/>
      <c r="F992" s="29"/>
      <c r="G992" s="29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9"/>
      <c r="T992" s="29"/>
      <c r="U992" s="29"/>
      <c r="V992" s="29"/>
      <c r="W992" s="29"/>
      <c r="X992" s="29"/>
      <c r="Y992" s="29"/>
      <c r="Z992" s="29"/>
      <c r="AA992" s="29"/>
    </row>
    <row r="993" spans="1:27">
      <c r="A993" s="23"/>
      <c r="B993" s="31"/>
      <c r="C993" s="29"/>
      <c r="D993" s="29"/>
      <c r="E993" s="29"/>
      <c r="F993" s="29"/>
      <c r="G993" s="29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9"/>
      <c r="T993" s="29"/>
      <c r="U993" s="29"/>
      <c r="V993" s="29"/>
      <c r="W993" s="29"/>
      <c r="X993" s="29"/>
      <c r="Y993" s="29"/>
      <c r="Z993" s="29"/>
      <c r="AA993" s="29"/>
    </row>
    <row r="994" spans="1:27">
      <c r="A994" s="23"/>
      <c r="B994" s="31"/>
      <c r="C994" s="29"/>
      <c r="D994" s="29"/>
      <c r="E994" s="29"/>
      <c r="F994" s="29"/>
      <c r="G994" s="29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9"/>
      <c r="T994" s="29"/>
      <c r="U994" s="29"/>
      <c r="V994" s="29"/>
      <c r="W994" s="29"/>
      <c r="X994" s="29"/>
      <c r="Y994" s="29"/>
      <c r="Z994" s="29"/>
      <c r="AA994" s="29"/>
    </row>
    <row r="995" spans="1:27">
      <c r="A995" s="23"/>
      <c r="B995" s="31"/>
      <c r="C995" s="29"/>
      <c r="D995" s="29"/>
      <c r="E995" s="29"/>
      <c r="F995" s="29"/>
      <c r="G995" s="29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9"/>
      <c r="T995" s="29"/>
      <c r="U995" s="29"/>
      <c r="V995" s="29"/>
      <c r="W995" s="29"/>
      <c r="X995" s="29"/>
      <c r="Y995" s="29"/>
      <c r="Z995" s="29"/>
      <c r="AA995" s="29"/>
    </row>
    <row r="996" spans="1:27">
      <c r="A996" s="23"/>
      <c r="B996" s="31"/>
      <c r="C996" s="29"/>
      <c r="D996" s="29"/>
      <c r="E996" s="29"/>
      <c r="F996" s="29"/>
      <c r="G996" s="29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9"/>
      <c r="T996" s="29"/>
      <c r="U996" s="29"/>
      <c r="V996" s="29"/>
      <c r="W996" s="29"/>
      <c r="X996" s="29"/>
      <c r="Y996" s="29"/>
      <c r="Z996" s="29"/>
      <c r="AA996" s="29"/>
    </row>
    <row r="997" spans="1:27">
      <c r="A997" s="23"/>
      <c r="B997" s="31"/>
      <c r="C997" s="29"/>
      <c r="D997" s="29"/>
      <c r="E997" s="29"/>
      <c r="F997" s="29"/>
      <c r="G997" s="29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9"/>
      <c r="T997" s="29"/>
      <c r="U997" s="29"/>
      <c r="V997" s="29"/>
      <c r="W997" s="29"/>
      <c r="X997" s="29"/>
      <c r="Y997" s="29"/>
      <c r="Z997" s="29"/>
      <c r="AA997" s="29"/>
    </row>
    <row r="998" spans="1:27">
      <c r="A998" s="23"/>
      <c r="B998" s="31"/>
      <c r="C998" s="29"/>
      <c r="D998" s="29"/>
      <c r="E998" s="29"/>
      <c r="F998" s="29"/>
      <c r="G998" s="29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9"/>
      <c r="T998" s="29"/>
      <c r="U998" s="29"/>
      <c r="V998" s="29"/>
      <c r="W998" s="29"/>
      <c r="X998" s="29"/>
      <c r="Y998" s="29"/>
      <c r="Z998" s="29"/>
      <c r="AA998" s="29"/>
    </row>
    <row r="999" spans="1:27">
      <c r="A999" s="23"/>
      <c r="B999" s="31"/>
      <c r="C999" s="29"/>
      <c r="D999" s="29"/>
      <c r="E999" s="29"/>
      <c r="F999" s="29"/>
      <c r="G999" s="29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9"/>
      <c r="T999" s="29"/>
      <c r="U999" s="29"/>
      <c r="V999" s="29"/>
      <c r="W999" s="29"/>
      <c r="X999" s="29"/>
      <c r="Y999" s="29"/>
      <c r="Z999" s="29"/>
      <c r="AA999" s="29"/>
    </row>
    <row r="1000" spans="1:27">
      <c r="A1000" s="23"/>
      <c r="B1000" s="31"/>
      <c r="C1000" s="29"/>
      <c r="D1000" s="29"/>
      <c r="E1000" s="29"/>
      <c r="F1000" s="29"/>
      <c r="G1000" s="29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9"/>
      <c r="T1000" s="29"/>
      <c r="U1000" s="29"/>
      <c r="V1000" s="29"/>
      <c r="W1000" s="29"/>
      <c r="X1000" s="29"/>
      <c r="Y1000" s="29"/>
      <c r="Z1000" s="29"/>
      <c r="AA1000" s="29"/>
    </row>
    <row r="1001" spans="1:27">
      <c r="A1001" s="23"/>
      <c r="B1001" s="31"/>
      <c r="C1001" s="29"/>
      <c r="D1001" s="29"/>
      <c r="E1001" s="29"/>
      <c r="F1001" s="29"/>
      <c r="G1001" s="29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9"/>
      <c r="T1001" s="29"/>
      <c r="U1001" s="29"/>
      <c r="V1001" s="29"/>
      <c r="W1001" s="29"/>
      <c r="X1001" s="29"/>
      <c r="Y1001" s="29"/>
      <c r="Z1001" s="29"/>
      <c r="AA1001" s="29"/>
    </row>
    <row r="1002" spans="1:27">
      <c r="A1002" s="23"/>
      <c r="B1002" s="31"/>
      <c r="C1002" s="29"/>
      <c r="D1002" s="29"/>
      <c r="E1002" s="29"/>
      <c r="F1002" s="29"/>
      <c r="G1002" s="29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9"/>
      <c r="T1002" s="29"/>
      <c r="U1002" s="29"/>
      <c r="V1002" s="29"/>
      <c r="W1002" s="29"/>
      <c r="X1002" s="29"/>
      <c r="Y1002" s="29"/>
      <c r="Z1002" s="29"/>
      <c r="AA1002" s="29"/>
    </row>
    <row r="1003" spans="1:27">
      <c r="A1003" s="23"/>
      <c r="B1003" s="31"/>
      <c r="C1003" s="29"/>
      <c r="D1003" s="29"/>
      <c r="E1003" s="29"/>
      <c r="F1003" s="29"/>
      <c r="G1003" s="29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9"/>
      <c r="T1003" s="29"/>
      <c r="U1003" s="29"/>
      <c r="V1003" s="29"/>
      <c r="W1003" s="29"/>
      <c r="X1003" s="29"/>
      <c r="Y1003" s="29"/>
      <c r="Z1003" s="29"/>
      <c r="AA1003" s="29"/>
    </row>
    <row r="1004" spans="1:27">
      <c r="A1004" s="23"/>
      <c r="B1004" s="31"/>
      <c r="C1004" s="29"/>
      <c r="D1004" s="29"/>
      <c r="E1004" s="29"/>
      <c r="F1004" s="29"/>
      <c r="G1004" s="29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9"/>
      <c r="T1004" s="29"/>
      <c r="U1004" s="29"/>
      <c r="V1004" s="29"/>
      <c r="W1004" s="29"/>
      <c r="X1004" s="29"/>
      <c r="Y1004" s="29"/>
      <c r="Z1004" s="29"/>
      <c r="AA1004" s="29"/>
    </row>
    <row r="1005" spans="1:27">
      <c r="A1005" s="23"/>
      <c r="B1005" s="31"/>
      <c r="C1005" s="29"/>
      <c r="D1005" s="29"/>
      <c r="E1005" s="29"/>
      <c r="F1005" s="29"/>
      <c r="G1005" s="29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9"/>
      <c r="T1005" s="29"/>
      <c r="U1005" s="29"/>
      <c r="V1005" s="29"/>
      <c r="W1005" s="29"/>
      <c r="X1005" s="29"/>
      <c r="Y1005" s="29"/>
      <c r="Z1005" s="29"/>
      <c r="AA1005" s="29"/>
    </row>
    <row r="1006" spans="1:27">
      <c r="A1006" s="23"/>
      <c r="B1006" s="31"/>
      <c r="C1006" s="29"/>
      <c r="D1006" s="29"/>
      <c r="E1006" s="29"/>
      <c r="F1006" s="29"/>
      <c r="G1006" s="29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9"/>
      <c r="T1006" s="29"/>
      <c r="U1006" s="29"/>
      <c r="V1006" s="29"/>
      <c r="W1006" s="29"/>
      <c r="X1006" s="29"/>
      <c r="Y1006" s="29"/>
      <c r="Z1006" s="29"/>
      <c r="AA1006" s="29"/>
    </row>
    <row r="1007" spans="1:27">
      <c r="A1007" s="23"/>
      <c r="B1007" s="31"/>
      <c r="C1007" s="29"/>
      <c r="D1007" s="29"/>
      <c r="E1007" s="29"/>
      <c r="F1007" s="29"/>
      <c r="G1007" s="29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9"/>
      <c r="T1007" s="29"/>
      <c r="U1007" s="29"/>
      <c r="V1007" s="29"/>
      <c r="W1007" s="29"/>
      <c r="X1007" s="29"/>
      <c r="Y1007" s="29"/>
      <c r="Z1007" s="29"/>
      <c r="AA1007" s="29"/>
    </row>
    <row r="1008" spans="1:27">
      <c r="A1008" s="23"/>
      <c r="B1008" s="31"/>
      <c r="C1008" s="29"/>
      <c r="D1008" s="29"/>
      <c r="E1008" s="29"/>
      <c r="F1008" s="29"/>
      <c r="G1008" s="29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9"/>
      <c r="T1008" s="29"/>
      <c r="U1008" s="29"/>
      <c r="V1008" s="29"/>
      <c r="W1008" s="29"/>
      <c r="X1008" s="29"/>
      <c r="Y1008" s="29"/>
      <c r="Z1008" s="29"/>
      <c r="AA1008" s="29"/>
    </row>
    <row r="1009" spans="1:27">
      <c r="A1009" s="23"/>
      <c r="B1009" s="31"/>
      <c r="C1009" s="29"/>
      <c r="D1009" s="29"/>
      <c r="E1009" s="29"/>
      <c r="F1009" s="29"/>
      <c r="G1009" s="29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9"/>
      <c r="T1009" s="29"/>
      <c r="U1009" s="29"/>
      <c r="V1009" s="29"/>
      <c r="W1009" s="29"/>
      <c r="X1009" s="29"/>
      <c r="Y1009" s="29"/>
      <c r="Z1009" s="29"/>
      <c r="AA1009" s="29"/>
    </row>
    <row r="1010" spans="1:27">
      <c r="A1010" s="23"/>
      <c r="B1010" s="31"/>
      <c r="C1010" s="29"/>
      <c r="D1010" s="29"/>
      <c r="E1010" s="29"/>
      <c r="F1010" s="29"/>
      <c r="G1010" s="29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9"/>
      <c r="T1010" s="29"/>
      <c r="U1010" s="29"/>
      <c r="V1010" s="29"/>
      <c r="W1010" s="29"/>
      <c r="X1010" s="29"/>
      <c r="Y1010" s="29"/>
      <c r="Z1010" s="29"/>
      <c r="AA1010" s="29"/>
    </row>
    <row r="1011" spans="1:27">
      <c r="A1011" s="23"/>
      <c r="B1011" s="31"/>
      <c r="C1011" s="29"/>
      <c r="D1011" s="29"/>
      <c r="E1011" s="29"/>
      <c r="F1011" s="29"/>
      <c r="G1011" s="29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9"/>
      <c r="T1011" s="29"/>
      <c r="U1011" s="29"/>
      <c r="V1011" s="29"/>
      <c r="W1011" s="29"/>
      <c r="X1011" s="29"/>
      <c r="Y1011" s="29"/>
      <c r="Z1011" s="29"/>
      <c r="AA1011" s="29"/>
    </row>
    <row r="1012" spans="1:27">
      <c r="A1012" s="23"/>
      <c r="B1012" s="31"/>
      <c r="C1012" s="29"/>
      <c r="D1012" s="29"/>
      <c r="E1012" s="29"/>
      <c r="F1012" s="29"/>
      <c r="G1012" s="29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9"/>
      <c r="T1012" s="29"/>
      <c r="U1012" s="29"/>
      <c r="V1012" s="29"/>
      <c r="W1012" s="29"/>
      <c r="X1012" s="29"/>
      <c r="Y1012" s="29"/>
      <c r="Z1012" s="29"/>
      <c r="AA1012" s="29"/>
    </row>
    <row r="1013" spans="1:27">
      <c r="A1013" s="23"/>
      <c r="B1013" s="31"/>
      <c r="C1013" s="29"/>
      <c r="D1013" s="29"/>
      <c r="E1013" s="29"/>
      <c r="F1013" s="29"/>
      <c r="G1013" s="29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9"/>
      <c r="T1013" s="29"/>
      <c r="U1013" s="29"/>
      <c r="V1013" s="29"/>
      <c r="W1013" s="29"/>
      <c r="X1013" s="29"/>
      <c r="Y1013" s="29"/>
      <c r="Z1013" s="29"/>
      <c r="AA1013" s="29"/>
    </row>
    <row r="1014" spans="1:27">
      <c r="A1014" s="23"/>
      <c r="B1014" s="31"/>
      <c r="C1014" s="29"/>
      <c r="D1014" s="29"/>
      <c r="E1014" s="29"/>
      <c r="F1014" s="29"/>
      <c r="G1014" s="29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9"/>
      <c r="T1014" s="29"/>
      <c r="U1014" s="29"/>
      <c r="V1014" s="29"/>
      <c r="W1014" s="29"/>
      <c r="X1014" s="29"/>
      <c r="Y1014" s="29"/>
      <c r="Z1014" s="29"/>
      <c r="AA1014" s="29"/>
    </row>
    <row r="1015" spans="1:27">
      <c r="A1015" s="23"/>
      <c r="B1015" s="31"/>
      <c r="C1015" s="29"/>
      <c r="D1015" s="29"/>
      <c r="E1015" s="29"/>
      <c r="F1015" s="29"/>
      <c r="G1015" s="29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9"/>
      <c r="T1015" s="29"/>
      <c r="U1015" s="29"/>
      <c r="V1015" s="29"/>
      <c r="W1015" s="29"/>
      <c r="X1015" s="29"/>
      <c r="Y1015" s="29"/>
      <c r="Z1015" s="29"/>
      <c r="AA1015" s="29"/>
    </row>
    <row r="1016" spans="1:27">
      <c r="A1016" s="23"/>
      <c r="B1016" s="31"/>
      <c r="C1016" s="29"/>
      <c r="D1016" s="29"/>
      <c r="E1016" s="29"/>
      <c r="F1016" s="29"/>
      <c r="G1016" s="29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9"/>
      <c r="T1016" s="29"/>
      <c r="U1016" s="29"/>
      <c r="V1016" s="29"/>
      <c r="W1016" s="29"/>
      <c r="X1016" s="29"/>
      <c r="Y1016" s="29"/>
      <c r="Z1016" s="29"/>
      <c r="AA1016" s="29"/>
    </row>
    <row r="1017" spans="1:27">
      <c r="A1017" s="23"/>
      <c r="B1017" s="31"/>
      <c r="C1017" s="29"/>
      <c r="D1017" s="29"/>
      <c r="E1017" s="29"/>
      <c r="F1017" s="29"/>
      <c r="G1017" s="29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9"/>
      <c r="T1017" s="29"/>
      <c r="U1017" s="29"/>
      <c r="V1017" s="29"/>
      <c r="W1017" s="29"/>
      <c r="X1017" s="29"/>
      <c r="Y1017" s="29"/>
      <c r="Z1017" s="29"/>
      <c r="AA1017" s="29"/>
    </row>
    <row r="1018" spans="1:27">
      <c r="A1018" s="23"/>
      <c r="B1018" s="31"/>
      <c r="C1018" s="29"/>
      <c r="D1018" s="29"/>
      <c r="E1018" s="29"/>
      <c r="F1018" s="29"/>
      <c r="G1018" s="29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9"/>
      <c r="T1018" s="29"/>
      <c r="U1018" s="29"/>
      <c r="V1018" s="29"/>
      <c r="W1018" s="29"/>
      <c r="X1018" s="29"/>
      <c r="Y1018" s="29"/>
      <c r="Z1018" s="29"/>
      <c r="AA1018" s="29"/>
    </row>
    <row r="1019" spans="1:27">
      <c r="A1019" s="23"/>
      <c r="B1019" s="31"/>
      <c r="C1019" s="29"/>
      <c r="D1019" s="29"/>
      <c r="E1019" s="29"/>
      <c r="F1019" s="29"/>
      <c r="G1019" s="29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9"/>
      <c r="T1019" s="29"/>
      <c r="U1019" s="29"/>
      <c r="V1019" s="29"/>
      <c r="W1019" s="29"/>
      <c r="X1019" s="29"/>
      <c r="Y1019" s="29"/>
      <c r="Z1019" s="29"/>
      <c r="AA1019" s="29"/>
    </row>
    <row r="1020" spans="1:27">
      <c r="A1020" s="23"/>
      <c r="B1020" s="31"/>
      <c r="C1020" s="29"/>
      <c r="D1020" s="29"/>
      <c r="E1020" s="29"/>
      <c r="F1020" s="29"/>
      <c r="G1020" s="29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9"/>
      <c r="T1020" s="29"/>
      <c r="U1020" s="29"/>
      <c r="V1020" s="29"/>
      <c r="W1020" s="29"/>
      <c r="X1020" s="29"/>
      <c r="Y1020" s="29"/>
      <c r="Z1020" s="29"/>
      <c r="AA1020" s="29"/>
    </row>
    <row r="1021" spans="1:27">
      <c r="A1021" s="23"/>
      <c r="B1021" s="31"/>
      <c r="C1021" s="29"/>
      <c r="D1021" s="29"/>
      <c r="E1021" s="29"/>
      <c r="F1021" s="29"/>
      <c r="G1021" s="29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9"/>
      <c r="T1021" s="29"/>
      <c r="U1021" s="29"/>
      <c r="V1021" s="29"/>
      <c r="W1021" s="29"/>
      <c r="X1021" s="29"/>
      <c r="Y1021" s="29"/>
      <c r="Z1021" s="29"/>
      <c r="AA1021" s="29"/>
    </row>
    <row r="1022" spans="1:27">
      <c r="A1022" s="23"/>
      <c r="B1022" s="31"/>
      <c r="C1022" s="29"/>
      <c r="D1022" s="29"/>
      <c r="E1022" s="29"/>
      <c r="F1022" s="29"/>
      <c r="G1022" s="29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9"/>
      <c r="T1022" s="29"/>
      <c r="U1022" s="29"/>
      <c r="V1022" s="29"/>
      <c r="W1022" s="29"/>
      <c r="X1022" s="29"/>
      <c r="Y1022" s="29"/>
      <c r="Z1022" s="29"/>
      <c r="AA1022" s="29"/>
    </row>
    <row r="1023" spans="1:27">
      <c r="A1023" s="23"/>
      <c r="B1023" s="31"/>
      <c r="C1023" s="29"/>
      <c r="D1023" s="29"/>
      <c r="E1023" s="29"/>
      <c r="F1023" s="29"/>
      <c r="G1023" s="29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9"/>
      <c r="T1023" s="29"/>
      <c r="U1023" s="29"/>
      <c r="V1023" s="29"/>
      <c r="W1023" s="29"/>
      <c r="X1023" s="29"/>
      <c r="Y1023" s="29"/>
      <c r="Z1023" s="29"/>
      <c r="AA1023" s="29"/>
    </row>
    <row r="1024" spans="1:27">
      <c r="A1024" s="23"/>
      <c r="B1024" s="31"/>
      <c r="C1024" s="29"/>
      <c r="D1024" s="29"/>
      <c r="E1024" s="29"/>
      <c r="F1024" s="29"/>
      <c r="G1024" s="29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9"/>
      <c r="T1024" s="29"/>
      <c r="U1024" s="29"/>
      <c r="V1024" s="29"/>
      <c r="W1024" s="29"/>
      <c r="X1024" s="29"/>
      <c r="Y1024" s="29"/>
      <c r="Z1024" s="29"/>
      <c r="AA1024" s="29"/>
    </row>
    <row r="1025" spans="1:27">
      <c r="A1025" s="23"/>
      <c r="B1025" s="31"/>
      <c r="C1025" s="29"/>
      <c r="D1025" s="29"/>
      <c r="E1025" s="29"/>
      <c r="F1025" s="29"/>
      <c r="G1025" s="29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9"/>
      <c r="T1025" s="29"/>
      <c r="U1025" s="29"/>
      <c r="V1025" s="29"/>
      <c r="W1025" s="29"/>
      <c r="X1025" s="29"/>
      <c r="Y1025" s="29"/>
      <c r="Z1025" s="29"/>
      <c r="AA1025" s="29"/>
    </row>
    <row r="1026" spans="1:27">
      <c r="A1026" s="23"/>
      <c r="B1026" s="31"/>
      <c r="C1026" s="29"/>
      <c r="D1026" s="29"/>
      <c r="E1026" s="29"/>
      <c r="F1026" s="29"/>
      <c r="G1026" s="29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9"/>
      <c r="T1026" s="29"/>
      <c r="U1026" s="29"/>
      <c r="V1026" s="29"/>
      <c r="W1026" s="29"/>
      <c r="X1026" s="29"/>
      <c r="Y1026" s="29"/>
      <c r="Z1026" s="29"/>
      <c r="AA1026" s="29"/>
    </row>
    <row r="1027" spans="1:27">
      <c r="A1027" s="23"/>
      <c r="B1027" s="31"/>
      <c r="C1027" s="29"/>
      <c r="D1027" s="29"/>
      <c r="E1027" s="29"/>
      <c r="F1027" s="29"/>
      <c r="G1027" s="29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9"/>
      <c r="T1027" s="29"/>
      <c r="U1027" s="29"/>
      <c r="V1027" s="29"/>
      <c r="W1027" s="29"/>
      <c r="X1027" s="29"/>
      <c r="Y1027" s="29"/>
      <c r="Z1027" s="29"/>
      <c r="AA1027" s="29"/>
    </row>
    <row r="1028" spans="1:27">
      <c r="A1028" s="23"/>
      <c r="B1028" s="31"/>
      <c r="C1028" s="29"/>
      <c r="D1028" s="29"/>
      <c r="E1028" s="29"/>
      <c r="F1028" s="29"/>
      <c r="G1028" s="29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9"/>
      <c r="T1028" s="29"/>
      <c r="U1028" s="29"/>
      <c r="V1028" s="29"/>
      <c r="W1028" s="29"/>
      <c r="X1028" s="29"/>
      <c r="Y1028" s="29"/>
      <c r="Z1028" s="29"/>
      <c r="AA1028" s="29"/>
    </row>
    <row r="1029" spans="1:27">
      <c r="A1029" s="23"/>
      <c r="B1029" s="31"/>
      <c r="C1029" s="29"/>
      <c r="D1029" s="29"/>
      <c r="E1029" s="29"/>
      <c r="F1029" s="29"/>
      <c r="G1029" s="29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9"/>
      <c r="T1029" s="29"/>
      <c r="U1029" s="29"/>
      <c r="V1029" s="29"/>
      <c r="W1029" s="29"/>
      <c r="X1029" s="29"/>
      <c r="Y1029" s="29"/>
      <c r="Z1029" s="29"/>
      <c r="AA1029" s="29"/>
    </row>
    <row r="1030" spans="1:27">
      <c r="A1030" s="23"/>
      <c r="B1030" s="31"/>
      <c r="C1030" s="29"/>
      <c r="D1030" s="29"/>
      <c r="E1030" s="29"/>
      <c r="F1030" s="29"/>
      <c r="G1030" s="29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9"/>
      <c r="T1030" s="29"/>
      <c r="U1030" s="29"/>
      <c r="V1030" s="29"/>
      <c r="W1030" s="29"/>
      <c r="X1030" s="29"/>
      <c r="Y1030" s="29"/>
      <c r="Z1030" s="29"/>
      <c r="AA1030" s="29"/>
    </row>
    <row r="1031" spans="1:27">
      <c r="A1031" s="23"/>
      <c r="B1031" s="31"/>
      <c r="C1031" s="29"/>
      <c r="D1031" s="29"/>
      <c r="E1031" s="29"/>
      <c r="F1031" s="29"/>
      <c r="G1031" s="29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9"/>
      <c r="T1031" s="29"/>
      <c r="U1031" s="29"/>
      <c r="V1031" s="29"/>
      <c r="W1031" s="29"/>
      <c r="X1031" s="29"/>
      <c r="Y1031" s="29"/>
      <c r="Z1031" s="29"/>
      <c r="AA1031" s="29"/>
    </row>
    <row r="1032" spans="1:27">
      <c r="A1032" s="23"/>
      <c r="B1032" s="31"/>
      <c r="C1032" s="29"/>
      <c r="D1032" s="29"/>
      <c r="E1032" s="29"/>
      <c r="F1032" s="29"/>
      <c r="G1032" s="29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9"/>
      <c r="T1032" s="29"/>
      <c r="U1032" s="29"/>
      <c r="V1032" s="29"/>
      <c r="W1032" s="29"/>
      <c r="X1032" s="29"/>
      <c r="Y1032" s="29"/>
      <c r="Z1032" s="29"/>
      <c r="AA1032" s="29"/>
    </row>
    <row r="1033" spans="1:27">
      <c r="A1033" s="23"/>
      <c r="B1033" s="31"/>
      <c r="C1033" s="29"/>
      <c r="D1033" s="29"/>
      <c r="E1033" s="29"/>
      <c r="F1033" s="29"/>
      <c r="G1033" s="29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9"/>
      <c r="T1033" s="29"/>
      <c r="U1033" s="29"/>
      <c r="V1033" s="29"/>
      <c r="W1033" s="29"/>
      <c r="X1033" s="29"/>
      <c r="Y1033" s="29"/>
      <c r="Z1033" s="29"/>
      <c r="AA1033" s="29"/>
    </row>
  </sheetData>
  <sheetProtection algorithmName="SHA-512" hashValue="WXEmtRfxLHSB5miu7DUTRzN3Xv4g9WQ5x8dAAq8D7a7Grc2MeP2XpYfiDaZvNSTwD2qXskrnVyNhk9kmYVwB4g==" saltValue="DhSoiUl4xm6FZcmGl0Lz4Q==" spinCount="100000" sheet="1" objects="1" scenarios="1"/>
  <mergeCells count="45">
    <mergeCell ref="E46:F46"/>
    <mergeCell ref="E52:F52"/>
    <mergeCell ref="E53:F53"/>
    <mergeCell ref="E54:F54"/>
    <mergeCell ref="E57:F57"/>
    <mergeCell ref="B20:F20"/>
    <mergeCell ref="B19:F19"/>
    <mergeCell ref="B37:B61"/>
    <mergeCell ref="B62:B69"/>
    <mergeCell ref="C23:F23"/>
    <mergeCell ref="B22:B36"/>
    <mergeCell ref="C37:F37"/>
    <mergeCell ref="C47:F47"/>
    <mergeCell ref="B21:D21"/>
    <mergeCell ref="C22:D22"/>
    <mergeCell ref="E38:F38"/>
    <mergeCell ref="E39:F39"/>
    <mergeCell ref="E40:F40"/>
    <mergeCell ref="E41:F41"/>
    <mergeCell ref="E42:F42"/>
    <mergeCell ref="E61:F61"/>
    <mergeCell ref="E60:F60"/>
    <mergeCell ref="E67:F67"/>
    <mergeCell ref="E48:F48"/>
    <mergeCell ref="E49:F49"/>
    <mergeCell ref="E50:F50"/>
    <mergeCell ref="E51:F51"/>
    <mergeCell ref="E55:F55"/>
    <mergeCell ref="C66:F66"/>
    <mergeCell ref="E68:F68"/>
    <mergeCell ref="E69:F69"/>
    <mergeCell ref="E24:F24"/>
    <mergeCell ref="E25:F25"/>
    <mergeCell ref="E26:F26"/>
    <mergeCell ref="E27:F27"/>
    <mergeCell ref="E62:F62"/>
    <mergeCell ref="E63:F63"/>
    <mergeCell ref="E64:F64"/>
    <mergeCell ref="E65:F65"/>
    <mergeCell ref="E43:F43"/>
    <mergeCell ref="E44:F44"/>
    <mergeCell ref="E45:F45"/>
    <mergeCell ref="E56:F56"/>
    <mergeCell ref="E58:F58"/>
    <mergeCell ref="E59:F59"/>
  </mergeCells>
  <dataValidations count="1">
    <dataValidation type="list" allowBlank="1" showInputMessage="1" showErrorMessage="1" sqref="D24:D27 D67:D69 D48:D65 D38:D46 D29:E36">
      <formula1>ListYSND</formula1>
    </dataValidation>
  </dataValidations>
  <pageMargins left="0.7" right="0.7" top="0.75" bottom="0.75" header="0.3" footer="0.3"/>
  <pageSetup orientation="portrait" horizontalDpi="1200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9212E6F-8655-4642-9F24-22A42DE227AC}">
            <xm:f>Lists!$B$5</xm:f>
            <x14:dxf>
              <fill>
                <patternFill>
                  <bgColor rgb="FF00B0F0"/>
                </patternFill>
              </fill>
            </x14:dxf>
          </x14:cfRule>
          <x14:cfRule type="cellIs" priority="18" operator="equal" id="{4D0FFB6F-549C-4C17-AF75-05CC498830C2}">
            <xm:f>Lists!$B$4</xm:f>
            <x14:dxf>
              <fill>
                <patternFill>
                  <bgColor rgb="FFFF0000"/>
                </patternFill>
              </fill>
            </x14:dxf>
          </x14:cfRule>
          <x14:cfRule type="cellIs" priority="19" operator="equal" id="{BB2EB333-D246-4CC4-8C15-ACA8B1D4BF4D}">
            <xm:f>Lists!$B$3</xm:f>
            <x14:dxf>
              <fill>
                <patternFill>
                  <bgColor rgb="FFFFC000"/>
                </patternFill>
              </fill>
            </x14:dxf>
          </x14:cfRule>
          <x14:cfRule type="cellIs" priority="20" operator="equal" id="{3464D4FB-6550-4F7A-9F0B-52AE939929A1}">
            <xm:f>Lists!$B$2</xm:f>
            <x14:dxf>
              <fill>
                <patternFill>
                  <bgColor rgb="FF00B050"/>
                </patternFill>
              </fill>
            </x14:dxf>
          </x14:cfRule>
          <xm:sqref>D24:D27 D29:E36</xm:sqref>
        </x14:conditionalFormatting>
        <x14:conditionalFormatting xmlns:xm="http://schemas.microsoft.com/office/excel/2006/main">
          <x14:cfRule type="cellIs" priority="5" operator="equal" id="{92D477B6-250D-4611-9241-3FDDA76FF482}">
            <xm:f>Lists!$B$5</xm:f>
            <x14:dxf>
              <fill>
                <patternFill>
                  <bgColor rgb="FF00B0F0"/>
                </patternFill>
              </fill>
            </x14:dxf>
          </x14:cfRule>
          <x14:cfRule type="cellIs" priority="6" operator="equal" id="{963DF04C-9313-4A0E-BD6F-2E4E9B37EBB9}">
            <xm:f>Lists!$B$4</xm:f>
            <x14:dxf>
              <fill>
                <patternFill>
                  <bgColor rgb="FFFF0000"/>
                </patternFill>
              </fill>
            </x14:dxf>
          </x14:cfRule>
          <x14:cfRule type="cellIs" priority="7" operator="equal" id="{F5694503-63AF-4F4D-97D6-B40C8934CCA6}">
            <xm:f>Lists!$B$3</xm:f>
            <x14:dxf>
              <fill>
                <patternFill>
                  <bgColor rgb="FFFFC000"/>
                </patternFill>
              </fill>
            </x14:dxf>
          </x14:cfRule>
          <x14:cfRule type="cellIs" priority="8" operator="equal" id="{2D275CBD-A9C5-4C52-B5BB-6F453C053EA5}">
            <xm:f>Lists!$B$2</xm:f>
            <x14:dxf>
              <fill>
                <patternFill>
                  <bgColor rgb="FF00B050"/>
                </patternFill>
              </fill>
            </x14:dxf>
          </x14:cfRule>
          <xm:sqref>D38:D46</xm:sqref>
        </x14:conditionalFormatting>
        <x14:conditionalFormatting xmlns:xm="http://schemas.microsoft.com/office/excel/2006/main">
          <x14:cfRule type="cellIs" priority="1" operator="equal" id="{DFC9DD56-7571-42CF-B420-1C494BAB5AFF}">
            <xm:f>Lists!$B$5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E6CE3D6-B8A9-4A32-89A9-A7172F57503E}">
            <xm:f>Lists!$B$4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F21742-494C-4E55-A474-FBB97B2195AF}">
            <xm:f>Lists!$B$3</xm:f>
            <x14:dxf>
              <fill>
                <patternFill>
                  <bgColor rgb="FFFFC000"/>
                </patternFill>
              </fill>
            </x14:dxf>
          </x14:cfRule>
          <x14:cfRule type="cellIs" priority="4" operator="equal" id="{4940802C-E2E3-4D3D-B70C-37B95EF68CD1}">
            <xm:f>Lists!$B$2</xm:f>
            <x14:dxf>
              <fill>
                <patternFill>
                  <bgColor rgb="FF00B050"/>
                </patternFill>
              </fill>
            </x14:dxf>
          </x14:cfRule>
          <xm:sqref>D67:D69 D48:D65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4659260841701"/>
    <outlinePr summaryBelow="0" summaryRight="0"/>
  </sheetPr>
  <dimension ref="A19:Z1018"/>
  <sheetViews>
    <sheetView zoomScale="76" zoomScaleNormal="76" workbookViewId="0">
      <selection activeCell="B22" sqref="B22:E22"/>
    </sheetView>
  </sheetViews>
  <sheetFormatPr defaultColWidth="14.453125" defaultRowHeight="12.5"/>
  <cols>
    <col min="1" max="1" width="3.453125" style="63" customWidth="1"/>
    <col min="2" max="2" width="7.453125" style="63" customWidth="1"/>
    <col min="3" max="3" width="96.453125" style="63" customWidth="1"/>
    <col min="4" max="4" width="25.08984375" style="63" customWidth="1"/>
    <col min="5" max="5" width="41.453125" style="63" customWidth="1"/>
    <col min="6" max="6" width="5.81640625" style="63" customWidth="1"/>
    <col min="7" max="7" width="30" style="63" hidden="1" customWidth="1"/>
    <col min="8" max="11" width="14.453125" style="63" hidden="1" customWidth="1"/>
    <col min="12" max="16384" width="14.453125" style="63"/>
  </cols>
  <sheetData>
    <row r="19" spans="1:26">
      <c r="E19" s="59"/>
    </row>
    <row r="21" spans="1:26" s="60" customFormat="1" ht="14.5" thickBot="1"/>
    <row r="22" spans="1:26" ht="28.5">
      <c r="A22" s="61"/>
      <c r="B22" s="510" t="s">
        <v>1029</v>
      </c>
      <c r="C22" s="511"/>
      <c r="D22" s="511"/>
      <c r="E22" s="51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18.5">
      <c r="A23" s="64"/>
      <c r="B23" s="513" t="s">
        <v>61</v>
      </c>
      <c r="C23" s="514"/>
      <c r="D23" s="514"/>
      <c r="E23" s="515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42">
      <c r="A24" s="65"/>
      <c r="B24" s="516" t="s">
        <v>14</v>
      </c>
      <c r="C24" s="516"/>
      <c r="D24" s="112" t="s">
        <v>62</v>
      </c>
      <c r="E24" s="109" t="s">
        <v>11</v>
      </c>
      <c r="F24" s="66"/>
      <c r="G24" s="67"/>
      <c r="H24" s="67" t="s">
        <v>749</v>
      </c>
      <c r="I24" s="67" t="s">
        <v>750</v>
      </c>
      <c r="J24" s="67" t="s">
        <v>751</v>
      </c>
      <c r="K24" s="67" t="s">
        <v>752</v>
      </c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</row>
    <row r="25" spans="1:26" ht="14" customHeight="1">
      <c r="A25" s="68"/>
      <c r="B25" s="517" t="s">
        <v>63</v>
      </c>
      <c r="C25" s="524" t="s">
        <v>64</v>
      </c>
      <c r="D25" s="525"/>
      <c r="E25" s="526"/>
      <c r="F25" s="62"/>
      <c r="G25" s="67" t="s">
        <v>753</v>
      </c>
      <c r="H25" s="67">
        <f>COUNTIF($D$26:$D$28:$D$30:$D$42,Lists!$A$2)</f>
        <v>0</v>
      </c>
      <c r="I25" s="67">
        <f>COUNTIF($D$26:$D$28:$D$30:$D$42,Lists!$A$3)</f>
        <v>0</v>
      </c>
      <c r="J25" s="67">
        <f>COUNTIF($D$26:$D$28:$D$30:$D$42,Lists!$A$4)</f>
        <v>0</v>
      </c>
      <c r="K25" s="67">
        <f>COUNTIF($D$26:$D$28,"")+COUNTIF($D$30:$D$42,"")</f>
        <v>16</v>
      </c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5" customHeight="1">
      <c r="A26" s="68"/>
      <c r="B26" s="518"/>
      <c r="C26" s="169" t="s">
        <v>361</v>
      </c>
      <c r="D26" s="248"/>
      <c r="E26" s="170"/>
      <c r="F26" s="62"/>
      <c r="G26" s="67" t="s">
        <v>754</v>
      </c>
      <c r="H26" s="67">
        <f>COUNTIF($D$44:$D$58,Lists!$A$2)</f>
        <v>0</v>
      </c>
      <c r="I26" s="67">
        <f>COUNTIF($D$44:$D$58,Lists!$A$3)</f>
        <v>0</v>
      </c>
      <c r="J26" s="67">
        <f>COUNTIF($D$44:$D$58,Lists!$A$4)</f>
        <v>0</v>
      </c>
      <c r="K26" s="67">
        <f>COUNTIF($D$44:$D$58,"")</f>
        <v>15</v>
      </c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5" customHeight="1">
      <c r="A27" s="68"/>
      <c r="B27" s="518"/>
      <c r="C27" s="169" t="s">
        <v>369</v>
      </c>
      <c r="D27" s="317"/>
      <c r="E27" s="170"/>
      <c r="F27" s="62"/>
      <c r="G27" s="67" t="s">
        <v>755</v>
      </c>
      <c r="H27" s="67">
        <f>COUNTIF($D$60:$D$62:$D$64:$D$72,Lists!$A$2)</f>
        <v>0</v>
      </c>
      <c r="I27" s="67">
        <f>COUNTIF($D$60:$D$62:$D$64:$D$72,Lists!$A$3)</f>
        <v>0</v>
      </c>
      <c r="J27" s="67">
        <f>COUNTIF($D$60:$D$62:$D$64:$D$72,Lists!$A$4)</f>
        <v>0</v>
      </c>
      <c r="K27" s="67">
        <f>COUNTIF($D$60:$D$62,"")+COUNTIF($D$64:$D$72,"")</f>
        <v>12</v>
      </c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5" customHeight="1">
      <c r="A28" s="68"/>
      <c r="B28" s="518"/>
      <c r="C28" s="169" t="s">
        <v>362</v>
      </c>
      <c r="D28" s="317"/>
      <c r="E28" s="170"/>
      <c r="F28" s="62"/>
      <c r="G28" s="67" t="s">
        <v>405</v>
      </c>
      <c r="H28" s="67">
        <f>SUM(H25:H27)</f>
        <v>0</v>
      </c>
      <c r="I28" s="67">
        <f>SUM(I25:I27)</f>
        <v>0</v>
      </c>
      <c r="J28" s="67">
        <f t="shared" ref="J28:K28" si="0">SUM(J25:J27)</f>
        <v>0</v>
      </c>
      <c r="K28" s="67">
        <f t="shared" si="0"/>
        <v>43</v>
      </c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4" customHeight="1">
      <c r="A29" s="68"/>
      <c r="B29" s="518"/>
      <c r="C29" s="520" t="s">
        <v>65</v>
      </c>
      <c r="D29" s="521"/>
      <c r="E29" s="522"/>
      <c r="F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5" customHeight="1">
      <c r="A30" s="68"/>
      <c r="B30" s="518"/>
      <c r="C30" s="169" t="s">
        <v>309</v>
      </c>
      <c r="D30" s="106"/>
      <c r="E30" s="171"/>
      <c r="F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5" customHeight="1">
      <c r="A31" s="68"/>
      <c r="B31" s="518"/>
      <c r="C31" s="169" t="s">
        <v>310</v>
      </c>
      <c r="D31" s="106"/>
      <c r="E31" s="171"/>
      <c r="F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5" customHeight="1">
      <c r="A32" s="68"/>
      <c r="B32" s="518"/>
      <c r="C32" s="169" t="s">
        <v>311</v>
      </c>
      <c r="D32" s="106"/>
      <c r="E32" s="171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5" customHeight="1">
      <c r="A33" s="68"/>
      <c r="B33" s="518"/>
      <c r="C33" s="169" t="s">
        <v>312</v>
      </c>
      <c r="D33" s="106"/>
      <c r="E33" s="171"/>
      <c r="F33" s="62"/>
      <c r="G33" s="69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15" customHeight="1">
      <c r="A34" s="68"/>
      <c r="B34" s="518"/>
      <c r="C34" s="169" t="s">
        <v>313</v>
      </c>
      <c r="D34" s="106"/>
      <c r="E34" s="171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5" customHeight="1">
      <c r="A35" s="68"/>
      <c r="B35" s="518"/>
      <c r="C35" s="169" t="s">
        <v>314</v>
      </c>
      <c r="D35" s="106"/>
      <c r="E35" s="171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5" customHeight="1">
      <c r="A36" s="68"/>
      <c r="B36" s="518"/>
      <c r="C36" s="265" t="s">
        <v>876</v>
      </c>
      <c r="D36" s="106"/>
      <c r="E36" s="171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5" customHeight="1">
      <c r="A37" s="68"/>
      <c r="B37" s="518"/>
      <c r="C37" s="265" t="s">
        <v>877</v>
      </c>
      <c r="D37" s="106"/>
      <c r="E37" s="171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5" customHeight="1">
      <c r="A38" s="68"/>
      <c r="B38" s="518"/>
      <c r="C38" s="265" t="s">
        <v>878</v>
      </c>
      <c r="D38" s="106"/>
      <c r="E38" s="171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30" customHeight="1">
      <c r="A39" s="68"/>
      <c r="B39" s="518"/>
      <c r="C39" s="172" t="s">
        <v>315</v>
      </c>
      <c r="D39" s="106"/>
      <c r="E39" s="171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5" customHeight="1">
      <c r="A40" s="68"/>
      <c r="B40" s="518"/>
      <c r="C40" s="173" t="s">
        <v>663</v>
      </c>
      <c r="D40" s="106"/>
      <c r="E40" s="171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30" customHeight="1">
      <c r="A41" s="68"/>
      <c r="B41" s="518"/>
      <c r="C41" s="173" t="s">
        <v>664</v>
      </c>
      <c r="D41" s="106"/>
      <c r="E41" s="171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45" customHeight="1">
      <c r="A42" s="68"/>
      <c r="B42" s="519"/>
      <c r="C42" s="174" t="s">
        <v>316</v>
      </c>
      <c r="D42" s="135"/>
      <c r="E42" s="175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4" customHeight="1">
      <c r="A43" s="68"/>
      <c r="B43" s="517" t="s">
        <v>66</v>
      </c>
      <c r="C43" s="524" t="s">
        <v>67</v>
      </c>
      <c r="D43" s="525"/>
      <c r="E43" s="526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5" customHeight="1">
      <c r="A44" s="68"/>
      <c r="B44" s="518"/>
      <c r="C44" s="265" t="s">
        <v>1038</v>
      </c>
      <c r="D44" s="106"/>
      <c r="E44" s="171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5" customHeight="1">
      <c r="A45" s="68"/>
      <c r="B45" s="518"/>
      <c r="C45" s="169" t="s">
        <v>372</v>
      </c>
      <c r="D45" s="106"/>
      <c r="E45" s="171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5" customHeight="1">
      <c r="A46" s="68"/>
      <c r="B46" s="518"/>
      <c r="C46" s="169" t="s">
        <v>373</v>
      </c>
      <c r="D46" s="106"/>
      <c r="E46" s="171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5" customHeight="1">
      <c r="A47" s="68"/>
      <c r="B47" s="518"/>
      <c r="C47" s="169" t="s">
        <v>374</v>
      </c>
      <c r="D47" s="106"/>
      <c r="E47" s="171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5" customHeight="1">
      <c r="A48" s="68"/>
      <c r="B48" s="518"/>
      <c r="C48" s="169" t="s">
        <v>375</v>
      </c>
      <c r="D48" s="106"/>
      <c r="E48" s="171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5" customHeight="1">
      <c r="A49" s="68"/>
      <c r="B49" s="518"/>
      <c r="C49" s="169" t="s">
        <v>377</v>
      </c>
      <c r="D49" s="106"/>
      <c r="E49" s="171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5" customHeight="1">
      <c r="A50" s="68"/>
      <c r="B50" s="518"/>
      <c r="C50" s="169" t="s">
        <v>376</v>
      </c>
      <c r="D50" s="106"/>
      <c r="E50" s="171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5" customHeight="1">
      <c r="A51" s="68"/>
      <c r="B51" s="518"/>
      <c r="C51" s="169" t="s">
        <v>370</v>
      </c>
      <c r="D51" s="106"/>
      <c r="E51" s="171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45" customHeight="1">
      <c r="A52" s="68"/>
      <c r="B52" s="518"/>
      <c r="C52" s="169" t="s">
        <v>371</v>
      </c>
      <c r="D52" s="106"/>
      <c r="E52" s="171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0" customHeight="1">
      <c r="A53" s="68"/>
      <c r="B53" s="518"/>
      <c r="C53" s="169" t="s">
        <v>363</v>
      </c>
      <c r="D53" s="106"/>
      <c r="E53" s="171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0" customHeight="1">
      <c r="A54" s="68"/>
      <c r="B54" s="518"/>
      <c r="C54" s="169" t="s">
        <v>364</v>
      </c>
      <c r="D54" s="106"/>
      <c r="E54" s="171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0" customHeight="1">
      <c r="A55" s="68"/>
      <c r="B55" s="518"/>
      <c r="C55" s="169" t="s">
        <v>365</v>
      </c>
      <c r="D55" s="106"/>
      <c r="E55" s="171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30" customHeight="1">
      <c r="A56" s="68"/>
      <c r="B56" s="518"/>
      <c r="C56" s="169" t="s">
        <v>366</v>
      </c>
      <c r="D56" s="106"/>
      <c r="E56" s="171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9">
      <c r="A57" s="68"/>
      <c r="B57" s="518"/>
      <c r="C57" s="169" t="s">
        <v>367</v>
      </c>
      <c r="D57" s="106"/>
      <c r="E57" s="171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4.5">
      <c r="A58" s="68"/>
      <c r="B58" s="518"/>
      <c r="C58" s="176" t="s">
        <v>368</v>
      </c>
      <c r="D58" s="106"/>
      <c r="E58" s="175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4" customHeight="1">
      <c r="A59" s="68"/>
      <c r="B59" s="517" t="s">
        <v>68</v>
      </c>
      <c r="C59" s="524" t="s">
        <v>378</v>
      </c>
      <c r="D59" s="525"/>
      <c r="E59" s="526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4.5">
      <c r="A60" s="68"/>
      <c r="B60" s="518"/>
      <c r="C60" s="169" t="s">
        <v>317</v>
      </c>
      <c r="D60" s="106"/>
      <c r="E60" s="171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4.5">
      <c r="A61" s="68"/>
      <c r="B61" s="518"/>
      <c r="C61" s="169" t="s">
        <v>318</v>
      </c>
      <c r="D61" s="317"/>
      <c r="E61" s="171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4.5">
      <c r="A62" s="68"/>
      <c r="B62" s="518"/>
      <c r="C62" s="169" t="s">
        <v>319</v>
      </c>
      <c r="D62" s="317"/>
      <c r="E62" s="171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4.5">
      <c r="A63" s="68"/>
      <c r="B63" s="518"/>
      <c r="C63" s="520" t="s">
        <v>379</v>
      </c>
      <c r="D63" s="521"/>
      <c r="E63" s="52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4.5">
      <c r="A64" s="68"/>
      <c r="B64" s="518"/>
      <c r="C64" s="169" t="s">
        <v>380</v>
      </c>
      <c r="D64" s="106"/>
      <c r="E64" s="171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4.5">
      <c r="A65" s="68"/>
      <c r="B65" s="518"/>
      <c r="C65" s="169" t="s">
        <v>381</v>
      </c>
      <c r="D65" s="106"/>
      <c r="E65" s="171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4.5">
      <c r="A66" s="68"/>
      <c r="B66" s="518"/>
      <c r="C66" s="169" t="s">
        <v>382</v>
      </c>
      <c r="D66" s="106"/>
      <c r="E66" s="171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4.5">
      <c r="A67" s="68"/>
      <c r="B67" s="518"/>
      <c r="C67" s="169" t="s">
        <v>383</v>
      </c>
      <c r="D67" s="106"/>
      <c r="E67" s="171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9">
      <c r="A68" s="68"/>
      <c r="B68" s="518"/>
      <c r="C68" s="173" t="s">
        <v>320</v>
      </c>
      <c r="D68" s="106"/>
      <c r="E68" s="171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9">
      <c r="A69" s="68"/>
      <c r="B69" s="518"/>
      <c r="C69" s="173" t="s">
        <v>321</v>
      </c>
      <c r="D69" s="106"/>
      <c r="E69" s="171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9">
      <c r="A70" s="68"/>
      <c r="B70" s="518"/>
      <c r="C70" s="173" t="s">
        <v>322</v>
      </c>
      <c r="D70" s="106"/>
      <c r="E70" s="171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9">
      <c r="A71" s="68"/>
      <c r="B71" s="518"/>
      <c r="C71" s="173" t="s">
        <v>323</v>
      </c>
      <c r="D71" s="106"/>
      <c r="E71" s="171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5" thickBot="1">
      <c r="A72" s="68"/>
      <c r="B72" s="523"/>
      <c r="C72" s="177" t="s">
        <v>69</v>
      </c>
      <c r="D72" s="178"/>
      <c r="E72" s="179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>
      <c r="A73" s="62"/>
      <c r="B73" s="62"/>
      <c r="C73" s="62"/>
      <c r="D73" s="70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>
      <c r="A74" s="62"/>
      <c r="B74" s="62"/>
      <c r="C74" s="62"/>
      <c r="D74" s="70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>
      <c r="A75" s="62"/>
      <c r="B75" s="62"/>
      <c r="C75" s="62"/>
      <c r="D75" s="70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>
      <c r="A76" s="62"/>
      <c r="B76" s="62"/>
      <c r="C76" s="62"/>
      <c r="D76" s="70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>
      <c r="A77" s="62"/>
      <c r="B77" s="62"/>
      <c r="C77" s="62"/>
      <c r="D77" s="70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>
      <c r="A78" s="62"/>
      <c r="B78" s="62"/>
      <c r="C78" s="62"/>
      <c r="D78" s="70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>
      <c r="A79" s="62"/>
      <c r="B79" s="62"/>
      <c r="C79" s="62"/>
      <c r="D79" s="70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>
      <c r="A80" s="62"/>
      <c r="B80" s="62"/>
      <c r="C80" s="62"/>
      <c r="D80" s="70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>
      <c r="A81" s="62"/>
      <c r="B81" s="62"/>
      <c r="C81" s="62"/>
      <c r="D81" s="70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>
      <c r="A82" s="62"/>
      <c r="B82" s="62"/>
      <c r="C82" s="62"/>
      <c r="D82" s="70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>
      <c r="A83" s="62"/>
      <c r="B83" s="62"/>
      <c r="C83" s="62"/>
      <c r="D83" s="70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>
      <c r="A84" s="62"/>
      <c r="B84" s="62"/>
      <c r="C84" s="62"/>
      <c r="D84" s="70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>
      <c r="A85" s="62"/>
      <c r="B85" s="62"/>
      <c r="C85" s="62"/>
      <c r="D85" s="70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>
      <c r="A86" s="62"/>
      <c r="B86" s="62"/>
      <c r="C86" s="62"/>
      <c r="D86" s="70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>
      <c r="A87" s="62"/>
      <c r="B87" s="62"/>
      <c r="C87" s="62"/>
      <c r="D87" s="70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>
      <c r="A88" s="62"/>
      <c r="B88" s="62"/>
      <c r="C88" s="62"/>
      <c r="D88" s="70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>
      <c r="A89" s="62"/>
      <c r="B89" s="62"/>
      <c r="C89" s="62"/>
      <c r="D89" s="70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>
      <c r="A90" s="62"/>
      <c r="B90" s="62"/>
      <c r="C90" s="62"/>
      <c r="D90" s="70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>
      <c r="A91" s="62"/>
      <c r="B91" s="62"/>
      <c r="C91" s="62"/>
      <c r="D91" s="70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>
      <c r="A92" s="62"/>
      <c r="B92" s="62"/>
      <c r="C92" s="62"/>
      <c r="D92" s="70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>
      <c r="A93" s="62"/>
      <c r="B93" s="62"/>
      <c r="C93" s="62"/>
      <c r="D93" s="70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>
      <c r="A94" s="62"/>
      <c r="B94" s="62"/>
      <c r="C94" s="62"/>
      <c r="D94" s="70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>
      <c r="A95" s="62"/>
      <c r="B95" s="62"/>
      <c r="C95" s="62"/>
      <c r="D95" s="70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>
      <c r="A96" s="62"/>
      <c r="B96" s="62"/>
      <c r="C96" s="62"/>
      <c r="D96" s="70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>
      <c r="A97" s="62"/>
      <c r="B97" s="62"/>
      <c r="C97" s="62"/>
      <c r="D97" s="70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>
      <c r="A98" s="62"/>
      <c r="B98" s="62"/>
      <c r="C98" s="62"/>
      <c r="D98" s="70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>
      <c r="A99" s="62"/>
      <c r="B99" s="62"/>
      <c r="C99" s="62"/>
      <c r="D99" s="70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>
      <c r="A100" s="62"/>
      <c r="B100" s="62"/>
      <c r="C100" s="62"/>
      <c r="D100" s="70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>
      <c r="A101" s="62"/>
      <c r="B101" s="62"/>
      <c r="C101" s="62"/>
      <c r="D101" s="70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>
      <c r="A102" s="62"/>
      <c r="B102" s="62"/>
      <c r="C102" s="62"/>
      <c r="D102" s="70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>
      <c r="A103" s="62"/>
      <c r="B103" s="62"/>
      <c r="C103" s="62"/>
      <c r="D103" s="70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>
      <c r="A104" s="62"/>
      <c r="B104" s="62"/>
      <c r="C104" s="62"/>
      <c r="D104" s="70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>
      <c r="A105" s="62"/>
      <c r="B105" s="62"/>
      <c r="C105" s="62"/>
      <c r="D105" s="70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>
      <c r="A106" s="62"/>
      <c r="B106" s="62"/>
      <c r="C106" s="62"/>
      <c r="D106" s="70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>
      <c r="A107" s="62"/>
      <c r="B107" s="62"/>
      <c r="C107" s="62"/>
      <c r="D107" s="70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>
      <c r="A108" s="62"/>
      <c r="B108" s="62"/>
      <c r="C108" s="62"/>
      <c r="D108" s="70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>
      <c r="A109" s="62"/>
      <c r="B109" s="62"/>
      <c r="C109" s="62"/>
      <c r="D109" s="70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>
      <c r="A110" s="62"/>
      <c r="B110" s="62"/>
      <c r="C110" s="62"/>
      <c r="D110" s="70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>
      <c r="A111" s="62"/>
      <c r="B111" s="62"/>
      <c r="C111" s="62"/>
      <c r="D111" s="70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>
      <c r="A112" s="62"/>
      <c r="B112" s="62"/>
      <c r="C112" s="62"/>
      <c r="D112" s="70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>
      <c r="A113" s="62"/>
      <c r="B113" s="62"/>
      <c r="C113" s="62"/>
      <c r="D113" s="70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>
      <c r="A114" s="62"/>
      <c r="B114" s="62"/>
      <c r="C114" s="62"/>
      <c r="D114" s="70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>
      <c r="A115" s="62"/>
      <c r="B115" s="62"/>
      <c r="C115" s="62"/>
      <c r="D115" s="70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>
      <c r="A116" s="62"/>
      <c r="B116" s="62"/>
      <c r="C116" s="62"/>
      <c r="D116" s="70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>
      <c r="A117" s="62"/>
      <c r="B117" s="62"/>
      <c r="C117" s="62"/>
      <c r="D117" s="70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>
      <c r="A118" s="62"/>
      <c r="B118" s="62"/>
      <c r="C118" s="62"/>
      <c r="D118" s="70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>
      <c r="A119" s="62"/>
      <c r="B119" s="62"/>
      <c r="C119" s="62"/>
      <c r="D119" s="70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>
      <c r="A120" s="62"/>
      <c r="B120" s="62"/>
      <c r="C120" s="62"/>
      <c r="D120" s="70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>
      <c r="A121" s="62"/>
      <c r="B121" s="62"/>
      <c r="C121" s="62"/>
      <c r="D121" s="70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>
      <c r="A122" s="62"/>
      <c r="B122" s="62"/>
      <c r="C122" s="62"/>
      <c r="D122" s="70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>
      <c r="A123" s="62"/>
      <c r="B123" s="62"/>
      <c r="C123" s="62"/>
      <c r="D123" s="70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>
      <c r="A124" s="62"/>
      <c r="B124" s="62"/>
      <c r="C124" s="62"/>
      <c r="D124" s="70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>
      <c r="A125" s="62"/>
      <c r="B125" s="62"/>
      <c r="C125" s="62"/>
      <c r="D125" s="70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>
      <c r="A126" s="62"/>
      <c r="B126" s="62"/>
      <c r="C126" s="62"/>
      <c r="D126" s="70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>
      <c r="A127" s="62"/>
      <c r="B127" s="62"/>
      <c r="C127" s="62"/>
      <c r="D127" s="70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>
      <c r="A128" s="62"/>
      <c r="B128" s="62"/>
      <c r="C128" s="62"/>
      <c r="D128" s="70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>
      <c r="A129" s="62"/>
      <c r="B129" s="62"/>
      <c r="C129" s="62"/>
      <c r="D129" s="70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>
      <c r="A130" s="62"/>
      <c r="B130" s="62"/>
      <c r="C130" s="62"/>
      <c r="D130" s="70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>
      <c r="A131" s="62"/>
      <c r="B131" s="62"/>
      <c r="C131" s="62"/>
      <c r="D131" s="70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>
      <c r="A132" s="62"/>
      <c r="B132" s="62"/>
      <c r="C132" s="62"/>
      <c r="D132" s="70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>
      <c r="A133" s="62"/>
      <c r="B133" s="62"/>
      <c r="C133" s="62"/>
      <c r="D133" s="70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>
      <c r="A134" s="62"/>
      <c r="B134" s="62"/>
      <c r="C134" s="62"/>
      <c r="D134" s="70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>
      <c r="A135" s="62"/>
      <c r="B135" s="62"/>
      <c r="C135" s="62"/>
      <c r="D135" s="70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>
      <c r="A136" s="62"/>
      <c r="B136" s="62"/>
      <c r="C136" s="62"/>
      <c r="D136" s="70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>
      <c r="A137" s="62"/>
      <c r="B137" s="62"/>
      <c r="C137" s="62"/>
      <c r="D137" s="70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>
      <c r="A138" s="62"/>
      <c r="B138" s="62"/>
      <c r="C138" s="62"/>
      <c r="D138" s="70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>
      <c r="A139" s="62"/>
      <c r="B139" s="62"/>
      <c r="C139" s="62"/>
      <c r="D139" s="70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>
      <c r="A140" s="62"/>
      <c r="B140" s="62"/>
      <c r="C140" s="62"/>
      <c r="D140" s="70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>
      <c r="A141" s="62"/>
      <c r="B141" s="62"/>
      <c r="C141" s="62"/>
      <c r="D141" s="70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>
      <c r="A142" s="62"/>
      <c r="B142" s="62"/>
      <c r="C142" s="62"/>
      <c r="D142" s="70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>
      <c r="A143" s="62"/>
      <c r="B143" s="62"/>
      <c r="C143" s="62"/>
      <c r="D143" s="70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>
      <c r="A144" s="62"/>
      <c r="B144" s="62"/>
      <c r="C144" s="62"/>
      <c r="D144" s="70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>
      <c r="A145" s="62"/>
      <c r="B145" s="62"/>
      <c r="C145" s="62"/>
      <c r="D145" s="70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>
      <c r="A146" s="62"/>
      <c r="B146" s="62"/>
      <c r="C146" s="62"/>
      <c r="D146" s="70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>
      <c r="A147" s="62"/>
      <c r="B147" s="62"/>
      <c r="C147" s="62"/>
      <c r="D147" s="70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>
      <c r="A148" s="62"/>
      <c r="B148" s="62"/>
      <c r="C148" s="62"/>
      <c r="D148" s="70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>
      <c r="A149" s="62"/>
      <c r="B149" s="62"/>
      <c r="C149" s="62"/>
      <c r="D149" s="70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>
      <c r="A150" s="62"/>
      <c r="B150" s="62"/>
      <c r="C150" s="62"/>
      <c r="D150" s="70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>
      <c r="A151" s="62"/>
      <c r="B151" s="62"/>
      <c r="C151" s="62"/>
      <c r="D151" s="70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>
      <c r="A152" s="62"/>
      <c r="B152" s="62"/>
      <c r="C152" s="62"/>
      <c r="D152" s="70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>
      <c r="A153" s="62"/>
      <c r="B153" s="62"/>
      <c r="C153" s="62"/>
      <c r="D153" s="70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>
      <c r="A154" s="62"/>
      <c r="B154" s="62"/>
      <c r="C154" s="62"/>
      <c r="D154" s="70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>
      <c r="A155" s="62"/>
      <c r="B155" s="62"/>
      <c r="C155" s="62"/>
      <c r="D155" s="70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>
      <c r="A156" s="62"/>
      <c r="B156" s="62"/>
      <c r="C156" s="62"/>
      <c r="D156" s="70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>
      <c r="A157" s="62"/>
      <c r="B157" s="62"/>
      <c r="C157" s="62"/>
      <c r="D157" s="70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>
      <c r="A158" s="62"/>
      <c r="B158" s="62"/>
      <c r="C158" s="62"/>
      <c r="D158" s="70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>
      <c r="A159" s="62"/>
      <c r="B159" s="62"/>
      <c r="C159" s="62"/>
      <c r="D159" s="70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>
      <c r="A160" s="62"/>
      <c r="B160" s="62"/>
      <c r="C160" s="62"/>
      <c r="D160" s="70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>
      <c r="A161" s="62"/>
      <c r="B161" s="62"/>
      <c r="C161" s="62"/>
      <c r="D161" s="70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>
      <c r="A162" s="62"/>
      <c r="B162" s="62"/>
      <c r="C162" s="62"/>
      <c r="D162" s="70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>
      <c r="A163" s="62"/>
      <c r="B163" s="62"/>
      <c r="C163" s="62"/>
      <c r="D163" s="70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>
      <c r="A164" s="62"/>
      <c r="B164" s="62"/>
      <c r="C164" s="62"/>
      <c r="D164" s="70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>
      <c r="A165" s="62"/>
      <c r="B165" s="62"/>
      <c r="C165" s="62"/>
      <c r="D165" s="70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>
      <c r="A166" s="62"/>
      <c r="B166" s="62"/>
      <c r="C166" s="62"/>
      <c r="D166" s="70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>
      <c r="A167" s="62"/>
      <c r="B167" s="62"/>
      <c r="C167" s="62"/>
      <c r="D167" s="70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>
      <c r="A168" s="62"/>
      <c r="B168" s="62"/>
      <c r="C168" s="62"/>
      <c r="D168" s="70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>
      <c r="A169" s="62"/>
      <c r="B169" s="62"/>
      <c r="C169" s="62"/>
      <c r="D169" s="70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>
      <c r="A170" s="62"/>
      <c r="B170" s="62"/>
      <c r="C170" s="62"/>
      <c r="D170" s="70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>
      <c r="A171" s="62"/>
      <c r="B171" s="62"/>
      <c r="C171" s="62"/>
      <c r="D171" s="70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>
      <c r="A172" s="62"/>
      <c r="B172" s="62"/>
      <c r="C172" s="62"/>
      <c r="D172" s="70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>
      <c r="A173" s="62"/>
      <c r="B173" s="62"/>
      <c r="C173" s="62"/>
      <c r="D173" s="70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>
      <c r="A174" s="62"/>
      <c r="B174" s="62"/>
      <c r="C174" s="62"/>
      <c r="D174" s="70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>
      <c r="A175" s="62"/>
      <c r="B175" s="62"/>
      <c r="C175" s="62"/>
      <c r="D175" s="70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>
      <c r="A176" s="62"/>
      <c r="B176" s="62"/>
      <c r="C176" s="62"/>
      <c r="D176" s="70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>
      <c r="A177" s="62"/>
      <c r="B177" s="62"/>
      <c r="C177" s="62"/>
      <c r="D177" s="70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>
      <c r="A178" s="62"/>
      <c r="B178" s="62"/>
      <c r="C178" s="62"/>
      <c r="D178" s="70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>
      <c r="A179" s="62"/>
      <c r="B179" s="62"/>
      <c r="C179" s="62"/>
      <c r="D179" s="70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>
      <c r="A180" s="62"/>
      <c r="B180" s="62"/>
      <c r="C180" s="62"/>
      <c r="D180" s="70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>
      <c r="A181" s="62"/>
      <c r="B181" s="62"/>
      <c r="C181" s="62"/>
      <c r="D181" s="70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>
      <c r="A182" s="62"/>
      <c r="B182" s="62"/>
      <c r="C182" s="62"/>
      <c r="D182" s="70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>
      <c r="A183" s="62"/>
      <c r="B183" s="62"/>
      <c r="C183" s="62"/>
      <c r="D183" s="70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>
      <c r="A184" s="62"/>
      <c r="B184" s="62"/>
      <c r="C184" s="62"/>
      <c r="D184" s="70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>
      <c r="A185" s="62"/>
      <c r="B185" s="62"/>
      <c r="C185" s="62"/>
      <c r="D185" s="70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>
      <c r="A186" s="62"/>
      <c r="B186" s="62"/>
      <c r="C186" s="62"/>
      <c r="D186" s="70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>
      <c r="A187" s="62"/>
      <c r="B187" s="62"/>
      <c r="C187" s="62"/>
      <c r="D187" s="70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>
      <c r="A188" s="62"/>
      <c r="B188" s="62"/>
      <c r="C188" s="62"/>
      <c r="D188" s="70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>
      <c r="A189" s="62"/>
      <c r="B189" s="62"/>
      <c r="C189" s="62"/>
      <c r="D189" s="70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>
      <c r="A190" s="62"/>
      <c r="B190" s="62"/>
      <c r="C190" s="62"/>
      <c r="D190" s="70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>
      <c r="A191" s="62"/>
      <c r="B191" s="62"/>
      <c r="C191" s="62"/>
      <c r="D191" s="70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>
      <c r="A192" s="62"/>
      <c r="B192" s="62"/>
      <c r="C192" s="62"/>
      <c r="D192" s="70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>
      <c r="A193" s="62"/>
      <c r="B193" s="62"/>
      <c r="C193" s="62"/>
      <c r="D193" s="70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>
      <c r="A194" s="62"/>
      <c r="B194" s="62"/>
      <c r="C194" s="62"/>
      <c r="D194" s="70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>
      <c r="A195" s="62"/>
      <c r="B195" s="62"/>
      <c r="C195" s="62"/>
      <c r="D195" s="70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>
      <c r="A196" s="62"/>
      <c r="B196" s="62"/>
      <c r="C196" s="62"/>
      <c r="D196" s="70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>
      <c r="A197" s="62"/>
      <c r="B197" s="62"/>
      <c r="C197" s="62"/>
      <c r="D197" s="70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>
      <c r="A198" s="62"/>
      <c r="B198" s="62"/>
      <c r="C198" s="62"/>
      <c r="D198" s="70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>
      <c r="A199" s="62"/>
      <c r="B199" s="62"/>
      <c r="C199" s="62"/>
      <c r="D199" s="70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>
      <c r="A200" s="62"/>
      <c r="B200" s="62"/>
      <c r="C200" s="62"/>
      <c r="D200" s="70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>
      <c r="A201" s="62"/>
      <c r="B201" s="62"/>
      <c r="C201" s="62"/>
      <c r="D201" s="70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>
      <c r="A202" s="62"/>
      <c r="B202" s="62"/>
      <c r="C202" s="62"/>
      <c r="D202" s="70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>
      <c r="A203" s="62"/>
      <c r="B203" s="62"/>
      <c r="C203" s="62"/>
      <c r="D203" s="70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>
      <c r="A204" s="62"/>
      <c r="B204" s="62"/>
      <c r="C204" s="62"/>
      <c r="D204" s="70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>
      <c r="A205" s="62"/>
      <c r="B205" s="62"/>
      <c r="C205" s="62"/>
      <c r="D205" s="70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>
      <c r="A206" s="62"/>
      <c r="B206" s="62"/>
      <c r="C206" s="62"/>
      <c r="D206" s="70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>
      <c r="A207" s="62"/>
      <c r="B207" s="62"/>
      <c r="C207" s="62"/>
      <c r="D207" s="70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>
      <c r="A208" s="62"/>
      <c r="B208" s="62"/>
      <c r="C208" s="62"/>
      <c r="D208" s="70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>
      <c r="A209" s="62"/>
      <c r="B209" s="62"/>
      <c r="C209" s="62"/>
      <c r="D209" s="70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>
      <c r="A210" s="62"/>
      <c r="B210" s="62"/>
      <c r="C210" s="62"/>
      <c r="D210" s="70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>
      <c r="A211" s="62"/>
      <c r="B211" s="62"/>
      <c r="C211" s="62"/>
      <c r="D211" s="70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>
      <c r="A212" s="62"/>
      <c r="B212" s="62"/>
      <c r="C212" s="62"/>
      <c r="D212" s="70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>
      <c r="A213" s="62"/>
      <c r="B213" s="62"/>
      <c r="C213" s="62"/>
      <c r="D213" s="70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>
      <c r="A214" s="62"/>
      <c r="B214" s="62"/>
      <c r="C214" s="62"/>
      <c r="D214" s="70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>
      <c r="A215" s="62"/>
      <c r="B215" s="62"/>
      <c r="C215" s="62"/>
      <c r="D215" s="70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>
      <c r="A216" s="62"/>
      <c r="B216" s="62"/>
      <c r="C216" s="62"/>
      <c r="D216" s="70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>
      <c r="A217" s="62"/>
      <c r="B217" s="62"/>
      <c r="C217" s="62"/>
      <c r="D217" s="70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>
      <c r="A218" s="62"/>
      <c r="B218" s="62"/>
      <c r="C218" s="62"/>
      <c r="D218" s="70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>
      <c r="A219" s="62"/>
      <c r="B219" s="62"/>
      <c r="C219" s="62"/>
      <c r="D219" s="70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>
      <c r="A220" s="62"/>
      <c r="B220" s="62"/>
      <c r="C220" s="62"/>
      <c r="D220" s="70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>
      <c r="A221" s="62"/>
      <c r="B221" s="62"/>
      <c r="C221" s="62"/>
      <c r="D221" s="70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>
      <c r="A222" s="62"/>
      <c r="B222" s="62"/>
      <c r="C222" s="62"/>
      <c r="D222" s="70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>
      <c r="A223" s="62"/>
      <c r="B223" s="62"/>
      <c r="C223" s="62"/>
      <c r="D223" s="70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>
      <c r="A224" s="62"/>
      <c r="B224" s="62"/>
      <c r="C224" s="62"/>
      <c r="D224" s="70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>
      <c r="A225" s="62"/>
      <c r="B225" s="62"/>
      <c r="C225" s="62"/>
      <c r="D225" s="70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>
      <c r="A226" s="62"/>
      <c r="B226" s="62"/>
      <c r="C226" s="62"/>
      <c r="D226" s="70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>
      <c r="A227" s="62"/>
      <c r="B227" s="62"/>
      <c r="C227" s="62"/>
      <c r="D227" s="70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>
      <c r="A228" s="62"/>
      <c r="B228" s="62"/>
      <c r="C228" s="62"/>
      <c r="D228" s="70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>
      <c r="A229" s="62"/>
      <c r="B229" s="62"/>
      <c r="C229" s="62"/>
      <c r="D229" s="70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>
      <c r="A230" s="62"/>
      <c r="B230" s="62"/>
      <c r="C230" s="62"/>
      <c r="D230" s="70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>
      <c r="A231" s="62"/>
      <c r="B231" s="62"/>
      <c r="C231" s="62"/>
      <c r="D231" s="70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>
      <c r="A232" s="62"/>
      <c r="B232" s="62"/>
      <c r="C232" s="62"/>
      <c r="D232" s="70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>
      <c r="A233" s="62"/>
      <c r="B233" s="62"/>
      <c r="C233" s="62"/>
      <c r="D233" s="70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>
      <c r="A234" s="62"/>
      <c r="B234" s="62"/>
      <c r="C234" s="62"/>
      <c r="D234" s="70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>
      <c r="A235" s="62"/>
      <c r="B235" s="62"/>
      <c r="C235" s="62"/>
      <c r="D235" s="70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>
      <c r="A236" s="62"/>
      <c r="B236" s="62"/>
      <c r="C236" s="62"/>
      <c r="D236" s="70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>
      <c r="A237" s="62"/>
      <c r="B237" s="62"/>
      <c r="C237" s="62"/>
      <c r="D237" s="70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>
      <c r="A238" s="62"/>
      <c r="B238" s="62"/>
      <c r="C238" s="62"/>
      <c r="D238" s="70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>
      <c r="A239" s="62"/>
      <c r="B239" s="62"/>
      <c r="C239" s="62"/>
      <c r="D239" s="70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>
      <c r="A240" s="62"/>
      <c r="B240" s="62"/>
      <c r="C240" s="62"/>
      <c r="D240" s="70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>
      <c r="A241" s="62"/>
      <c r="B241" s="62"/>
      <c r="C241" s="62"/>
      <c r="D241" s="70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>
      <c r="A242" s="62"/>
      <c r="B242" s="62"/>
      <c r="C242" s="62"/>
      <c r="D242" s="70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>
      <c r="A243" s="62"/>
      <c r="B243" s="62"/>
      <c r="C243" s="62"/>
      <c r="D243" s="70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>
      <c r="A244" s="62"/>
      <c r="B244" s="62"/>
      <c r="C244" s="62"/>
      <c r="D244" s="70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>
      <c r="A245" s="62"/>
      <c r="B245" s="62"/>
      <c r="C245" s="62"/>
      <c r="D245" s="70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>
      <c r="A246" s="62"/>
      <c r="B246" s="62"/>
      <c r="C246" s="62"/>
      <c r="D246" s="70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>
      <c r="A247" s="62"/>
      <c r="B247" s="62"/>
      <c r="C247" s="62"/>
      <c r="D247" s="70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>
      <c r="A248" s="62"/>
      <c r="B248" s="62"/>
      <c r="C248" s="62"/>
      <c r="D248" s="70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>
      <c r="A249" s="62"/>
      <c r="B249" s="62"/>
      <c r="C249" s="62"/>
      <c r="D249" s="70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>
      <c r="A250" s="62"/>
      <c r="B250" s="62"/>
      <c r="C250" s="62"/>
      <c r="D250" s="70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>
      <c r="A251" s="62"/>
      <c r="B251" s="62"/>
      <c r="C251" s="62"/>
      <c r="D251" s="70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>
      <c r="A252" s="62"/>
      <c r="B252" s="62"/>
      <c r="C252" s="62"/>
      <c r="D252" s="70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>
      <c r="A253" s="62"/>
      <c r="B253" s="62"/>
      <c r="C253" s="62"/>
      <c r="D253" s="70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>
      <c r="A254" s="62"/>
      <c r="B254" s="62"/>
      <c r="C254" s="62"/>
      <c r="D254" s="70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>
      <c r="A255" s="62"/>
      <c r="B255" s="62"/>
      <c r="C255" s="62"/>
      <c r="D255" s="70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>
      <c r="A256" s="62"/>
      <c r="B256" s="62"/>
      <c r="C256" s="62"/>
      <c r="D256" s="70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>
      <c r="A257" s="62"/>
      <c r="B257" s="62"/>
      <c r="C257" s="62"/>
      <c r="D257" s="70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>
      <c r="A258" s="62"/>
      <c r="B258" s="62"/>
      <c r="C258" s="62"/>
      <c r="D258" s="70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>
      <c r="A259" s="62"/>
      <c r="B259" s="62"/>
      <c r="C259" s="62"/>
      <c r="D259" s="70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>
      <c r="A260" s="62"/>
      <c r="B260" s="62"/>
      <c r="C260" s="62"/>
      <c r="D260" s="70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>
      <c r="A261" s="62"/>
      <c r="B261" s="62"/>
      <c r="C261" s="62"/>
      <c r="D261" s="70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>
      <c r="A262" s="62"/>
      <c r="B262" s="62"/>
      <c r="C262" s="62"/>
      <c r="D262" s="70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>
      <c r="A263" s="62"/>
      <c r="B263" s="62"/>
      <c r="C263" s="62"/>
      <c r="D263" s="70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>
      <c r="A264" s="62"/>
      <c r="B264" s="62"/>
      <c r="C264" s="62"/>
      <c r="D264" s="70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>
      <c r="A265" s="62"/>
      <c r="B265" s="62"/>
      <c r="C265" s="62"/>
      <c r="D265" s="70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>
      <c r="A266" s="62"/>
      <c r="B266" s="62"/>
      <c r="C266" s="62"/>
      <c r="D266" s="70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>
      <c r="A267" s="62"/>
      <c r="B267" s="62"/>
      <c r="C267" s="62"/>
      <c r="D267" s="70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>
      <c r="A268" s="62"/>
      <c r="B268" s="62"/>
      <c r="C268" s="62"/>
      <c r="D268" s="70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>
      <c r="A269" s="62"/>
      <c r="B269" s="62"/>
      <c r="C269" s="62"/>
      <c r="D269" s="70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>
      <c r="A270" s="62"/>
      <c r="B270" s="62"/>
      <c r="C270" s="62"/>
      <c r="D270" s="70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>
      <c r="A271" s="62"/>
      <c r="B271" s="62"/>
      <c r="C271" s="62"/>
      <c r="D271" s="70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>
      <c r="A272" s="62"/>
      <c r="B272" s="62"/>
      <c r="C272" s="62"/>
      <c r="D272" s="70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>
      <c r="A273" s="62"/>
      <c r="B273" s="62"/>
      <c r="C273" s="62"/>
      <c r="D273" s="70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>
      <c r="A274" s="62"/>
      <c r="B274" s="62"/>
      <c r="C274" s="62"/>
      <c r="D274" s="70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>
      <c r="A275" s="62"/>
      <c r="B275" s="62"/>
      <c r="C275" s="62"/>
      <c r="D275" s="70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>
      <c r="A276" s="62"/>
      <c r="B276" s="62"/>
      <c r="C276" s="62"/>
      <c r="D276" s="70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>
      <c r="A277" s="62"/>
      <c r="B277" s="62"/>
      <c r="C277" s="62"/>
      <c r="D277" s="70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>
      <c r="A278" s="62"/>
      <c r="B278" s="62"/>
      <c r="C278" s="62"/>
      <c r="D278" s="70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>
      <c r="A279" s="62"/>
      <c r="B279" s="62"/>
      <c r="C279" s="62"/>
      <c r="D279" s="70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>
      <c r="A280" s="62"/>
      <c r="B280" s="62"/>
      <c r="C280" s="62"/>
      <c r="D280" s="70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>
      <c r="A281" s="62"/>
      <c r="B281" s="62"/>
      <c r="C281" s="62"/>
      <c r="D281" s="70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>
      <c r="A282" s="62"/>
      <c r="B282" s="62"/>
      <c r="C282" s="62"/>
      <c r="D282" s="70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>
      <c r="A283" s="62"/>
      <c r="B283" s="62"/>
      <c r="C283" s="62"/>
      <c r="D283" s="70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>
      <c r="A284" s="62"/>
      <c r="B284" s="62"/>
      <c r="C284" s="62"/>
      <c r="D284" s="70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>
      <c r="A285" s="62"/>
      <c r="B285" s="62"/>
      <c r="C285" s="62"/>
      <c r="D285" s="70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>
      <c r="A286" s="62"/>
      <c r="B286" s="62"/>
      <c r="C286" s="62"/>
      <c r="D286" s="70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>
      <c r="A287" s="62"/>
      <c r="B287" s="62"/>
      <c r="C287" s="62"/>
      <c r="D287" s="70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>
      <c r="A288" s="62"/>
      <c r="B288" s="62"/>
      <c r="C288" s="62"/>
      <c r="D288" s="70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>
      <c r="A289" s="62"/>
      <c r="B289" s="62"/>
      <c r="C289" s="62"/>
      <c r="D289" s="70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>
      <c r="A290" s="62"/>
      <c r="B290" s="62"/>
      <c r="C290" s="62"/>
      <c r="D290" s="70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>
      <c r="A291" s="62"/>
      <c r="B291" s="62"/>
      <c r="C291" s="62"/>
      <c r="D291" s="70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>
      <c r="A292" s="62"/>
      <c r="B292" s="62"/>
      <c r="C292" s="62"/>
      <c r="D292" s="70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>
      <c r="A293" s="62"/>
      <c r="B293" s="62"/>
      <c r="C293" s="62"/>
      <c r="D293" s="70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>
      <c r="A294" s="62"/>
      <c r="B294" s="62"/>
      <c r="C294" s="62"/>
      <c r="D294" s="70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>
      <c r="A295" s="62"/>
      <c r="B295" s="62"/>
      <c r="C295" s="62"/>
      <c r="D295" s="70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>
      <c r="A296" s="62"/>
      <c r="B296" s="62"/>
      <c r="C296" s="62"/>
      <c r="D296" s="70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>
      <c r="A297" s="62"/>
      <c r="B297" s="62"/>
      <c r="C297" s="62"/>
      <c r="D297" s="70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>
      <c r="A298" s="62"/>
      <c r="B298" s="62"/>
      <c r="C298" s="62"/>
      <c r="D298" s="70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>
      <c r="A299" s="62"/>
      <c r="B299" s="62"/>
      <c r="C299" s="62"/>
      <c r="D299" s="70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>
      <c r="A300" s="62"/>
      <c r="B300" s="62"/>
      <c r="C300" s="62"/>
      <c r="D300" s="70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>
      <c r="A301" s="62"/>
      <c r="B301" s="62"/>
      <c r="C301" s="62"/>
      <c r="D301" s="70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>
      <c r="A302" s="62"/>
      <c r="B302" s="62"/>
      <c r="C302" s="62"/>
      <c r="D302" s="70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>
      <c r="A303" s="62"/>
      <c r="B303" s="62"/>
      <c r="C303" s="62"/>
      <c r="D303" s="70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>
      <c r="A304" s="62"/>
      <c r="B304" s="62"/>
      <c r="C304" s="62"/>
      <c r="D304" s="70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>
      <c r="A305" s="62"/>
      <c r="B305" s="62"/>
      <c r="C305" s="62"/>
      <c r="D305" s="70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>
      <c r="A306" s="62"/>
      <c r="B306" s="62"/>
      <c r="C306" s="62"/>
      <c r="D306" s="70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>
      <c r="A307" s="62"/>
      <c r="B307" s="62"/>
      <c r="C307" s="62"/>
      <c r="D307" s="70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>
      <c r="A308" s="62"/>
      <c r="B308" s="62"/>
      <c r="C308" s="62"/>
      <c r="D308" s="70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>
      <c r="A309" s="62"/>
      <c r="B309" s="62"/>
      <c r="C309" s="62"/>
      <c r="D309" s="70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>
      <c r="A310" s="62"/>
      <c r="B310" s="62"/>
      <c r="C310" s="62"/>
      <c r="D310" s="70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>
      <c r="A311" s="62"/>
      <c r="B311" s="62"/>
      <c r="C311" s="62"/>
      <c r="D311" s="70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>
      <c r="A312" s="62"/>
      <c r="B312" s="62"/>
      <c r="C312" s="62"/>
      <c r="D312" s="70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>
      <c r="A313" s="62"/>
      <c r="B313" s="62"/>
      <c r="C313" s="62"/>
      <c r="D313" s="70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>
      <c r="A314" s="62"/>
      <c r="B314" s="62"/>
      <c r="C314" s="62"/>
      <c r="D314" s="70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>
      <c r="A315" s="62"/>
      <c r="B315" s="62"/>
      <c r="C315" s="62"/>
      <c r="D315" s="70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>
      <c r="A316" s="62"/>
      <c r="B316" s="62"/>
      <c r="C316" s="62"/>
      <c r="D316" s="70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>
      <c r="A317" s="62"/>
      <c r="B317" s="62"/>
      <c r="C317" s="62"/>
      <c r="D317" s="70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>
      <c r="A318" s="62"/>
      <c r="B318" s="62"/>
      <c r="C318" s="62"/>
      <c r="D318" s="70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>
      <c r="A319" s="62"/>
      <c r="B319" s="62"/>
      <c r="C319" s="62"/>
      <c r="D319" s="70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>
      <c r="A320" s="62"/>
      <c r="B320" s="62"/>
      <c r="C320" s="62"/>
      <c r="D320" s="70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>
      <c r="A321" s="62"/>
      <c r="B321" s="62"/>
      <c r="C321" s="62"/>
      <c r="D321" s="70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>
      <c r="A322" s="62"/>
      <c r="B322" s="62"/>
      <c r="C322" s="62"/>
      <c r="D322" s="70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>
      <c r="A323" s="62"/>
      <c r="B323" s="62"/>
      <c r="C323" s="62"/>
      <c r="D323" s="70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>
      <c r="A324" s="62"/>
      <c r="B324" s="62"/>
      <c r="C324" s="62"/>
      <c r="D324" s="70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>
      <c r="A325" s="62"/>
      <c r="B325" s="62"/>
      <c r="C325" s="62"/>
      <c r="D325" s="70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>
      <c r="A326" s="62"/>
      <c r="B326" s="62"/>
      <c r="C326" s="62"/>
      <c r="D326" s="70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>
      <c r="A327" s="62"/>
      <c r="B327" s="62"/>
      <c r="C327" s="62"/>
      <c r="D327" s="70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>
      <c r="A328" s="62"/>
      <c r="B328" s="62"/>
      <c r="C328" s="62"/>
      <c r="D328" s="70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>
      <c r="A329" s="62"/>
      <c r="B329" s="62"/>
      <c r="C329" s="62"/>
      <c r="D329" s="70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>
      <c r="A330" s="62"/>
      <c r="B330" s="62"/>
      <c r="C330" s="62"/>
      <c r="D330" s="70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>
      <c r="A331" s="62"/>
      <c r="B331" s="62"/>
      <c r="C331" s="62"/>
      <c r="D331" s="70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>
      <c r="A332" s="62"/>
      <c r="B332" s="62"/>
      <c r="C332" s="62"/>
      <c r="D332" s="70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>
      <c r="A333" s="62"/>
      <c r="B333" s="62"/>
      <c r="C333" s="62"/>
      <c r="D333" s="70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>
      <c r="A334" s="62"/>
      <c r="B334" s="62"/>
      <c r="C334" s="62"/>
      <c r="D334" s="70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>
      <c r="A335" s="62"/>
      <c r="B335" s="62"/>
      <c r="C335" s="62"/>
      <c r="D335" s="70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>
      <c r="A336" s="62"/>
      <c r="B336" s="62"/>
      <c r="C336" s="62"/>
      <c r="D336" s="70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>
      <c r="A337" s="62"/>
      <c r="B337" s="62"/>
      <c r="C337" s="62"/>
      <c r="D337" s="70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>
      <c r="A338" s="62"/>
      <c r="B338" s="62"/>
      <c r="C338" s="62"/>
      <c r="D338" s="70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>
      <c r="A339" s="62"/>
      <c r="B339" s="62"/>
      <c r="C339" s="62"/>
      <c r="D339" s="70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>
      <c r="A340" s="62"/>
      <c r="B340" s="62"/>
      <c r="C340" s="62"/>
      <c r="D340" s="70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>
      <c r="A341" s="62"/>
      <c r="B341" s="62"/>
      <c r="C341" s="62"/>
      <c r="D341" s="70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>
      <c r="A342" s="62"/>
      <c r="B342" s="62"/>
      <c r="C342" s="62"/>
      <c r="D342" s="70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>
      <c r="A343" s="62"/>
      <c r="B343" s="62"/>
      <c r="C343" s="62"/>
      <c r="D343" s="70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>
      <c r="A344" s="62"/>
      <c r="B344" s="62"/>
      <c r="C344" s="62"/>
      <c r="D344" s="70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>
      <c r="A345" s="62"/>
      <c r="B345" s="62"/>
      <c r="C345" s="62"/>
      <c r="D345" s="70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>
      <c r="A346" s="62"/>
      <c r="B346" s="62"/>
      <c r="C346" s="62"/>
      <c r="D346" s="70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>
      <c r="A347" s="62"/>
      <c r="B347" s="62"/>
      <c r="C347" s="62"/>
      <c r="D347" s="70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>
      <c r="A348" s="62"/>
      <c r="B348" s="62"/>
      <c r="C348" s="62"/>
      <c r="D348" s="70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>
      <c r="A349" s="62"/>
      <c r="B349" s="62"/>
      <c r="C349" s="62"/>
      <c r="D349" s="70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>
      <c r="A350" s="62"/>
      <c r="B350" s="62"/>
      <c r="C350" s="62"/>
      <c r="D350" s="70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>
      <c r="A351" s="62"/>
      <c r="B351" s="62"/>
      <c r="C351" s="62"/>
      <c r="D351" s="70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>
      <c r="A352" s="62"/>
      <c r="B352" s="62"/>
      <c r="C352" s="62"/>
      <c r="D352" s="70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>
      <c r="A353" s="62"/>
      <c r="B353" s="62"/>
      <c r="C353" s="62"/>
      <c r="D353" s="70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>
      <c r="A354" s="62"/>
      <c r="B354" s="62"/>
      <c r="C354" s="62"/>
      <c r="D354" s="70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>
      <c r="A355" s="62"/>
      <c r="B355" s="62"/>
      <c r="C355" s="62"/>
      <c r="D355" s="70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>
      <c r="A356" s="62"/>
      <c r="B356" s="62"/>
      <c r="C356" s="62"/>
      <c r="D356" s="70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>
      <c r="A357" s="62"/>
      <c r="B357" s="62"/>
      <c r="C357" s="62"/>
      <c r="D357" s="70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>
      <c r="A358" s="62"/>
      <c r="B358" s="62"/>
      <c r="C358" s="62"/>
      <c r="D358" s="70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>
      <c r="A359" s="62"/>
      <c r="B359" s="62"/>
      <c r="C359" s="62"/>
      <c r="D359" s="70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>
      <c r="A360" s="62"/>
      <c r="B360" s="62"/>
      <c r="C360" s="62"/>
      <c r="D360" s="70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>
      <c r="A361" s="62"/>
      <c r="B361" s="62"/>
      <c r="C361" s="62"/>
      <c r="D361" s="70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>
      <c r="A362" s="62"/>
      <c r="B362" s="62"/>
      <c r="C362" s="62"/>
      <c r="D362" s="70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>
      <c r="A363" s="62"/>
      <c r="B363" s="62"/>
      <c r="C363" s="62"/>
      <c r="D363" s="70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>
      <c r="A364" s="62"/>
      <c r="B364" s="62"/>
      <c r="C364" s="62"/>
      <c r="D364" s="70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>
      <c r="A365" s="62"/>
      <c r="B365" s="62"/>
      <c r="C365" s="62"/>
      <c r="D365" s="70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>
      <c r="A366" s="62"/>
      <c r="B366" s="62"/>
      <c r="C366" s="62"/>
      <c r="D366" s="70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>
      <c r="A367" s="62"/>
      <c r="B367" s="62"/>
      <c r="C367" s="62"/>
      <c r="D367" s="70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>
      <c r="A368" s="62"/>
      <c r="B368" s="62"/>
      <c r="C368" s="62"/>
      <c r="D368" s="70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>
      <c r="A369" s="62"/>
      <c r="B369" s="62"/>
      <c r="C369" s="62"/>
      <c r="D369" s="70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>
      <c r="A370" s="62"/>
      <c r="B370" s="62"/>
      <c r="C370" s="62"/>
      <c r="D370" s="70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>
      <c r="A371" s="62"/>
      <c r="B371" s="62"/>
      <c r="C371" s="62"/>
      <c r="D371" s="70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>
      <c r="A372" s="62"/>
      <c r="B372" s="62"/>
      <c r="C372" s="62"/>
      <c r="D372" s="70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>
      <c r="A373" s="62"/>
      <c r="B373" s="62"/>
      <c r="C373" s="62"/>
      <c r="D373" s="70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>
      <c r="A374" s="62"/>
      <c r="B374" s="62"/>
      <c r="C374" s="62"/>
      <c r="D374" s="70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>
      <c r="A375" s="62"/>
      <c r="B375" s="62"/>
      <c r="C375" s="62"/>
      <c r="D375" s="70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>
      <c r="A376" s="62"/>
      <c r="B376" s="62"/>
      <c r="C376" s="62"/>
      <c r="D376" s="70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>
      <c r="A377" s="62"/>
      <c r="B377" s="62"/>
      <c r="C377" s="62"/>
      <c r="D377" s="70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>
      <c r="A378" s="62"/>
      <c r="B378" s="62"/>
      <c r="C378" s="62"/>
      <c r="D378" s="70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>
      <c r="A379" s="62"/>
      <c r="B379" s="62"/>
      <c r="C379" s="62"/>
      <c r="D379" s="70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>
      <c r="A380" s="62"/>
      <c r="B380" s="62"/>
      <c r="C380" s="62"/>
      <c r="D380" s="70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>
      <c r="A381" s="62"/>
      <c r="B381" s="62"/>
      <c r="C381" s="62"/>
      <c r="D381" s="70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>
      <c r="A382" s="62"/>
      <c r="B382" s="62"/>
      <c r="C382" s="62"/>
      <c r="D382" s="70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>
      <c r="A383" s="62"/>
      <c r="B383" s="62"/>
      <c r="C383" s="62"/>
      <c r="D383" s="70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>
      <c r="A384" s="62"/>
      <c r="B384" s="62"/>
      <c r="C384" s="62"/>
      <c r="D384" s="70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>
      <c r="A385" s="62"/>
      <c r="B385" s="62"/>
      <c r="C385" s="62"/>
      <c r="D385" s="70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>
      <c r="A386" s="62"/>
      <c r="B386" s="62"/>
      <c r="C386" s="62"/>
      <c r="D386" s="70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>
      <c r="A387" s="62"/>
      <c r="B387" s="62"/>
      <c r="C387" s="62"/>
      <c r="D387" s="70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>
      <c r="A388" s="62"/>
      <c r="B388" s="62"/>
      <c r="C388" s="62"/>
      <c r="D388" s="70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>
      <c r="A389" s="62"/>
      <c r="B389" s="62"/>
      <c r="C389" s="62"/>
      <c r="D389" s="70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>
      <c r="A390" s="62"/>
      <c r="B390" s="62"/>
      <c r="C390" s="62"/>
      <c r="D390" s="70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>
      <c r="A391" s="62"/>
      <c r="B391" s="62"/>
      <c r="C391" s="62"/>
      <c r="D391" s="70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>
      <c r="A392" s="62"/>
      <c r="B392" s="62"/>
      <c r="C392" s="62"/>
      <c r="D392" s="70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>
      <c r="A393" s="62"/>
      <c r="B393" s="62"/>
      <c r="C393" s="62"/>
      <c r="D393" s="70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>
      <c r="A394" s="62"/>
      <c r="B394" s="62"/>
      <c r="C394" s="62"/>
      <c r="D394" s="70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>
      <c r="A395" s="62"/>
      <c r="B395" s="62"/>
      <c r="C395" s="62"/>
      <c r="D395" s="70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>
      <c r="A396" s="62"/>
      <c r="B396" s="62"/>
      <c r="C396" s="62"/>
      <c r="D396" s="70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>
      <c r="A397" s="62"/>
      <c r="B397" s="62"/>
      <c r="C397" s="62"/>
      <c r="D397" s="70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>
      <c r="A398" s="62"/>
      <c r="B398" s="62"/>
      <c r="C398" s="62"/>
      <c r="D398" s="70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>
      <c r="A399" s="62"/>
      <c r="B399" s="62"/>
      <c r="C399" s="62"/>
      <c r="D399" s="70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>
      <c r="A400" s="62"/>
      <c r="B400" s="62"/>
      <c r="C400" s="62"/>
      <c r="D400" s="70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>
      <c r="A401" s="62"/>
      <c r="B401" s="62"/>
      <c r="C401" s="62"/>
      <c r="D401" s="70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>
      <c r="A402" s="62"/>
      <c r="B402" s="62"/>
      <c r="C402" s="62"/>
      <c r="D402" s="70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>
      <c r="A403" s="62"/>
      <c r="B403" s="62"/>
      <c r="C403" s="62"/>
      <c r="D403" s="70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>
      <c r="A404" s="62"/>
      <c r="B404" s="62"/>
      <c r="C404" s="62"/>
      <c r="D404" s="70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>
      <c r="A405" s="62"/>
      <c r="B405" s="62"/>
      <c r="C405" s="62"/>
      <c r="D405" s="70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>
      <c r="A406" s="62"/>
      <c r="B406" s="62"/>
      <c r="C406" s="62"/>
      <c r="D406" s="70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>
      <c r="A407" s="62"/>
      <c r="B407" s="62"/>
      <c r="C407" s="62"/>
      <c r="D407" s="70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>
      <c r="A408" s="62"/>
      <c r="B408" s="62"/>
      <c r="C408" s="62"/>
      <c r="D408" s="70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>
      <c r="A409" s="62"/>
      <c r="B409" s="62"/>
      <c r="C409" s="62"/>
      <c r="D409" s="70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>
      <c r="A410" s="62"/>
      <c r="B410" s="62"/>
      <c r="C410" s="62"/>
      <c r="D410" s="70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>
      <c r="A411" s="62"/>
      <c r="B411" s="62"/>
      <c r="C411" s="62"/>
      <c r="D411" s="70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>
      <c r="A412" s="62"/>
      <c r="B412" s="62"/>
      <c r="C412" s="62"/>
      <c r="D412" s="70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>
      <c r="A413" s="62"/>
      <c r="B413" s="62"/>
      <c r="C413" s="62"/>
      <c r="D413" s="70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>
      <c r="A414" s="62"/>
      <c r="B414" s="62"/>
      <c r="C414" s="62"/>
      <c r="D414" s="70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>
      <c r="A415" s="62"/>
      <c r="B415" s="62"/>
      <c r="C415" s="62"/>
      <c r="D415" s="70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>
      <c r="A416" s="62"/>
      <c r="B416" s="62"/>
      <c r="C416" s="62"/>
      <c r="D416" s="70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>
      <c r="A417" s="62"/>
      <c r="B417" s="62"/>
      <c r="C417" s="62"/>
      <c r="D417" s="70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>
      <c r="A418" s="62"/>
      <c r="B418" s="62"/>
      <c r="C418" s="62"/>
      <c r="D418" s="70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>
      <c r="A419" s="62"/>
      <c r="B419" s="62"/>
      <c r="C419" s="62"/>
      <c r="D419" s="70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>
      <c r="A420" s="62"/>
      <c r="B420" s="62"/>
      <c r="C420" s="62"/>
      <c r="D420" s="70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>
      <c r="A421" s="62"/>
      <c r="B421" s="62"/>
      <c r="C421" s="62"/>
      <c r="D421" s="70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>
      <c r="A422" s="62"/>
      <c r="B422" s="62"/>
      <c r="C422" s="62"/>
      <c r="D422" s="70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>
      <c r="A423" s="62"/>
      <c r="B423" s="62"/>
      <c r="C423" s="62"/>
      <c r="D423" s="70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>
      <c r="A424" s="62"/>
      <c r="B424" s="62"/>
      <c r="C424" s="62"/>
      <c r="D424" s="70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>
      <c r="A425" s="62"/>
      <c r="B425" s="62"/>
      <c r="C425" s="62"/>
      <c r="D425" s="70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>
      <c r="A426" s="62"/>
      <c r="B426" s="62"/>
      <c r="C426" s="62"/>
      <c r="D426" s="70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>
      <c r="A427" s="62"/>
      <c r="B427" s="62"/>
      <c r="C427" s="62"/>
      <c r="D427" s="70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>
      <c r="A428" s="62"/>
      <c r="B428" s="62"/>
      <c r="C428" s="62"/>
      <c r="D428" s="70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>
      <c r="A429" s="62"/>
      <c r="B429" s="62"/>
      <c r="C429" s="62"/>
      <c r="D429" s="70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>
      <c r="A430" s="62"/>
      <c r="B430" s="62"/>
      <c r="C430" s="62"/>
      <c r="D430" s="70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>
      <c r="A431" s="62"/>
      <c r="B431" s="62"/>
      <c r="C431" s="62"/>
      <c r="D431" s="70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>
      <c r="A432" s="62"/>
      <c r="B432" s="62"/>
      <c r="C432" s="62"/>
      <c r="D432" s="70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>
      <c r="A433" s="62"/>
      <c r="B433" s="62"/>
      <c r="C433" s="62"/>
      <c r="D433" s="70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>
      <c r="A434" s="62"/>
      <c r="B434" s="62"/>
      <c r="C434" s="62"/>
      <c r="D434" s="70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>
      <c r="A435" s="62"/>
      <c r="B435" s="62"/>
      <c r="C435" s="62"/>
      <c r="D435" s="70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>
      <c r="A436" s="62"/>
      <c r="B436" s="62"/>
      <c r="C436" s="62"/>
      <c r="D436" s="70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>
      <c r="A437" s="62"/>
      <c r="B437" s="62"/>
      <c r="C437" s="62"/>
      <c r="D437" s="70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>
      <c r="A438" s="62"/>
      <c r="B438" s="62"/>
      <c r="C438" s="62"/>
      <c r="D438" s="70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>
      <c r="A439" s="62"/>
      <c r="B439" s="62"/>
      <c r="C439" s="62"/>
      <c r="D439" s="70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>
      <c r="A440" s="62"/>
      <c r="B440" s="62"/>
      <c r="C440" s="62"/>
      <c r="D440" s="70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>
      <c r="A441" s="62"/>
      <c r="B441" s="62"/>
      <c r="C441" s="62"/>
      <c r="D441" s="70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>
      <c r="A442" s="62"/>
      <c r="B442" s="62"/>
      <c r="C442" s="62"/>
      <c r="D442" s="70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>
      <c r="A443" s="62"/>
      <c r="B443" s="62"/>
      <c r="C443" s="62"/>
      <c r="D443" s="70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>
      <c r="A444" s="62"/>
      <c r="B444" s="62"/>
      <c r="C444" s="62"/>
      <c r="D444" s="70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>
      <c r="A445" s="62"/>
      <c r="B445" s="62"/>
      <c r="C445" s="62"/>
      <c r="D445" s="70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>
      <c r="A446" s="62"/>
      <c r="B446" s="62"/>
      <c r="C446" s="62"/>
      <c r="D446" s="70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>
      <c r="A447" s="62"/>
      <c r="B447" s="62"/>
      <c r="C447" s="62"/>
      <c r="D447" s="70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>
      <c r="A448" s="62"/>
      <c r="B448" s="62"/>
      <c r="C448" s="62"/>
      <c r="D448" s="70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>
      <c r="A449" s="62"/>
      <c r="B449" s="62"/>
      <c r="C449" s="62"/>
      <c r="D449" s="70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>
      <c r="A450" s="62"/>
      <c r="B450" s="62"/>
      <c r="C450" s="62"/>
      <c r="D450" s="70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>
      <c r="A451" s="62"/>
      <c r="B451" s="62"/>
      <c r="C451" s="62"/>
      <c r="D451" s="70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>
      <c r="A452" s="62"/>
      <c r="B452" s="62"/>
      <c r="C452" s="62"/>
      <c r="D452" s="70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>
      <c r="A453" s="62"/>
      <c r="B453" s="62"/>
      <c r="C453" s="62"/>
      <c r="D453" s="70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>
      <c r="A454" s="62"/>
      <c r="B454" s="62"/>
      <c r="C454" s="62"/>
      <c r="D454" s="70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>
      <c r="A455" s="62"/>
      <c r="B455" s="62"/>
      <c r="C455" s="62"/>
      <c r="D455" s="70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>
      <c r="A456" s="62"/>
      <c r="B456" s="62"/>
      <c r="C456" s="62"/>
      <c r="D456" s="70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>
      <c r="A457" s="62"/>
      <c r="B457" s="62"/>
      <c r="C457" s="62"/>
      <c r="D457" s="70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>
      <c r="A458" s="62"/>
      <c r="B458" s="62"/>
      <c r="C458" s="62"/>
      <c r="D458" s="70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>
      <c r="A459" s="62"/>
      <c r="B459" s="62"/>
      <c r="C459" s="62"/>
      <c r="D459" s="70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>
      <c r="A460" s="62"/>
      <c r="B460" s="62"/>
      <c r="C460" s="62"/>
      <c r="D460" s="70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>
      <c r="A461" s="62"/>
      <c r="B461" s="62"/>
      <c r="C461" s="62"/>
      <c r="D461" s="70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>
      <c r="A462" s="62"/>
      <c r="B462" s="62"/>
      <c r="C462" s="62"/>
      <c r="D462" s="70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>
      <c r="A463" s="62"/>
      <c r="B463" s="62"/>
      <c r="C463" s="62"/>
      <c r="D463" s="70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>
      <c r="A464" s="62"/>
      <c r="B464" s="62"/>
      <c r="C464" s="62"/>
      <c r="D464" s="70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>
      <c r="A465" s="62"/>
      <c r="B465" s="62"/>
      <c r="C465" s="62"/>
      <c r="D465" s="70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>
      <c r="A466" s="62"/>
      <c r="B466" s="62"/>
      <c r="C466" s="62"/>
      <c r="D466" s="70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>
      <c r="A467" s="62"/>
      <c r="B467" s="62"/>
      <c r="C467" s="62"/>
      <c r="D467" s="70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>
      <c r="A468" s="62"/>
      <c r="B468" s="62"/>
      <c r="C468" s="62"/>
      <c r="D468" s="70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>
      <c r="A469" s="62"/>
      <c r="B469" s="62"/>
      <c r="C469" s="62"/>
      <c r="D469" s="70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>
      <c r="A470" s="62"/>
      <c r="B470" s="62"/>
      <c r="C470" s="62"/>
      <c r="D470" s="70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>
      <c r="A471" s="62"/>
      <c r="B471" s="62"/>
      <c r="C471" s="62"/>
      <c r="D471" s="70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>
      <c r="A472" s="62"/>
      <c r="B472" s="62"/>
      <c r="C472" s="62"/>
      <c r="D472" s="70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>
      <c r="A473" s="62"/>
      <c r="B473" s="62"/>
      <c r="C473" s="62"/>
      <c r="D473" s="70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>
      <c r="A474" s="62"/>
      <c r="B474" s="62"/>
      <c r="C474" s="62"/>
      <c r="D474" s="70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>
      <c r="A475" s="62"/>
      <c r="B475" s="62"/>
      <c r="C475" s="62"/>
      <c r="D475" s="70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>
      <c r="A476" s="62"/>
      <c r="B476" s="62"/>
      <c r="C476" s="62"/>
      <c r="D476" s="70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>
      <c r="A477" s="62"/>
      <c r="B477" s="62"/>
      <c r="C477" s="62"/>
      <c r="D477" s="70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>
      <c r="A478" s="62"/>
      <c r="B478" s="62"/>
      <c r="C478" s="62"/>
      <c r="D478" s="70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>
      <c r="A479" s="62"/>
      <c r="B479" s="62"/>
      <c r="C479" s="62"/>
      <c r="D479" s="70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>
      <c r="A480" s="62"/>
      <c r="B480" s="62"/>
      <c r="C480" s="62"/>
      <c r="D480" s="70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>
      <c r="A481" s="62"/>
      <c r="B481" s="62"/>
      <c r="C481" s="62"/>
      <c r="D481" s="70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>
      <c r="A482" s="62"/>
      <c r="B482" s="62"/>
      <c r="C482" s="62"/>
      <c r="D482" s="70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>
      <c r="A483" s="62"/>
      <c r="B483" s="62"/>
      <c r="C483" s="62"/>
      <c r="D483" s="70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>
      <c r="A484" s="62"/>
      <c r="B484" s="62"/>
      <c r="C484" s="62"/>
      <c r="D484" s="70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>
      <c r="A485" s="62"/>
      <c r="B485" s="62"/>
      <c r="C485" s="62"/>
      <c r="D485" s="70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>
      <c r="A486" s="62"/>
      <c r="B486" s="62"/>
      <c r="C486" s="62"/>
      <c r="D486" s="70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>
      <c r="A487" s="62"/>
      <c r="B487" s="62"/>
      <c r="C487" s="62"/>
      <c r="D487" s="70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>
      <c r="A488" s="62"/>
      <c r="B488" s="62"/>
      <c r="C488" s="62"/>
      <c r="D488" s="70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>
      <c r="A489" s="62"/>
      <c r="B489" s="62"/>
      <c r="C489" s="62"/>
      <c r="D489" s="70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>
      <c r="A490" s="62"/>
      <c r="B490" s="62"/>
      <c r="C490" s="62"/>
      <c r="D490" s="70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>
      <c r="A491" s="62"/>
      <c r="B491" s="62"/>
      <c r="C491" s="62"/>
      <c r="D491" s="70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>
      <c r="A492" s="62"/>
      <c r="B492" s="62"/>
      <c r="C492" s="62"/>
      <c r="D492" s="70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>
      <c r="A493" s="62"/>
      <c r="B493" s="62"/>
      <c r="C493" s="62"/>
      <c r="D493" s="70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>
      <c r="A494" s="62"/>
      <c r="B494" s="62"/>
      <c r="C494" s="62"/>
      <c r="D494" s="70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>
      <c r="A495" s="62"/>
      <c r="B495" s="62"/>
      <c r="C495" s="62"/>
      <c r="D495" s="70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>
      <c r="A496" s="62"/>
      <c r="B496" s="62"/>
      <c r="C496" s="62"/>
      <c r="D496" s="70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>
      <c r="A497" s="62"/>
      <c r="B497" s="62"/>
      <c r="C497" s="62"/>
      <c r="D497" s="70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>
      <c r="A498" s="62"/>
      <c r="B498" s="62"/>
      <c r="C498" s="62"/>
      <c r="D498" s="70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>
      <c r="A499" s="62"/>
      <c r="B499" s="62"/>
      <c r="C499" s="62"/>
      <c r="D499" s="70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>
      <c r="A500" s="62"/>
      <c r="B500" s="62"/>
      <c r="C500" s="62"/>
      <c r="D500" s="70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>
      <c r="A501" s="62"/>
      <c r="B501" s="62"/>
      <c r="C501" s="62"/>
      <c r="D501" s="70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>
      <c r="A502" s="62"/>
      <c r="B502" s="62"/>
      <c r="C502" s="62"/>
      <c r="D502" s="70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>
      <c r="A503" s="62"/>
      <c r="B503" s="62"/>
      <c r="C503" s="62"/>
      <c r="D503" s="70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>
      <c r="A504" s="62"/>
      <c r="B504" s="62"/>
      <c r="C504" s="62"/>
      <c r="D504" s="70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>
      <c r="A505" s="62"/>
      <c r="B505" s="62"/>
      <c r="C505" s="62"/>
      <c r="D505" s="70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>
      <c r="A506" s="62"/>
      <c r="B506" s="62"/>
      <c r="C506" s="62"/>
      <c r="D506" s="70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>
      <c r="A507" s="62"/>
      <c r="B507" s="62"/>
      <c r="C507" s="62"/>
      <c r="D507" s="70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>
      <c r="A508" s="62"/>
      <c r="B508" s="62"/>
      <c r="C508" s="62"/>
      <c r="D508" s="70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>
      <c r="A509" s="62"/>
      <c r="B509" s="62"/>
      <c r="C509" s="62"/>
      <c r="D509" s="70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>
      <c r="A510" s="62"/>
      <c r="B510" s="62"/>
      <c r="C510" s="62"/>
      <c r="D510" s="70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>
      <c r="A511" s="62"/>
      <c r="B511" s="62"/>
      <c r="C511" s="62"/>
      <c r="D511" s="70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>
      <c r="A512" s="62"/>
      <c r="B512" s="62"/>
      <c r="C512" s="62"/>
      <c r="D512" s="70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>
      <c r="A513" s="62"/>
      <c r="B513" s="62"/>
      <c r="C513" s="62"/>
      <c r="D513" s="70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>
      <c r="A514" s="62"/>
      <c r="B514" s="62"/>
      <c r="C514" s="62"/>
      <c r="D514" s="70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>
      <c r="A515" s="62"/>
      <c r="B515" s="62"/>
      <c r="C515" s="62"/>
      <c r="D515" s="70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>
      <c r="A516" s="62"/>
      <c r="B516" s="62"/>
      <c r="C516" s="62"/>
      <c r="D516" s="70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>
      <c r="A517" s="62"/>
      <c r="B517" s="62"/>
      <c r="C517" s="62"/>
      <c r="D517" s="70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>
      <c r="A518" s="62"/>
      <c r="B518" s="62"/>
      <c r="C518" s="62"/>
      <c r="D518" s="70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>
      <c r="A519" s="62"/>
      <c r="B519" s="62"/>
      <c r="C519" s="62"/>
      <c r="D519" s="70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>
      <c r="A520" s="62"/>
      <c r="B520" s="62"/>
      <c r="C520" s="62"/>
      <c r="D520" s="70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>
      <c r="A521" s="62"/>
      <c r="B521" s="62"/>
      <c r="C521" s="62"/>
      <c r="D521" s="70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>
      <c r="A522" s="62"/>
      <c r="B522" s="62"/>
      <c r="C522" s="62"/>
      <c r="D522" s="70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>
      <c r="A523" s="62"/>
      <c r="B523" s="62"/>
      <c r="C523" s="62"/>
      <c r="D523" s="70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>
      <c r="A524" s="62"/>
      <c r="B524" s="62"/>
      <c r="C524" s="62"/>
      <c r="D524" s="70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>
      <c r="A525" s="62"/>
      <c r="B525" s="62"/>
      <c r="C525" s="62"/>
      <c r="D525" s="70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>
      <c r="A526" s="62"/>
      <c r="B526" s="62"/>
      <c r="C526" s="62"/>
      <c r="D526" s="70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>
      <c r="A527" s="62"/>
      <c r="B527" s="62"/>
      <c r="C527" s="62"/>
      <c r="D527" s="70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>
      <c r="A528" s="62"/>
      <c r="B528" s="62"/>
      <c r="C528" s="62"/>
      <c r="D528" s="70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>
      <c r="A529" s="62"/>
      <c r="B529" s="62"/>
      <c r="C529" s="62"/>
      <c r="D529" s="70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>
      <c r="A530" s="62"/>
      <c r="B530" s="62"/>
      <c r="C530" s="62"/>
      <c r="D530" s="70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>
      <c r="A531" s="62"/>
      <c r="B531" s="62"/>
      <c r="C531" s="62"/>
      <c r="D531" s="70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>
      <c r="A532" s="62"/>
      <c r="B532" s="62"/>
      <c r="C532" s="62"/>
      <c r="D532" s="70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>
      <c r="A533" s="62"/>
      <c r="B533" s="62"/>
      <c r="C533" s="62"/>
      <c r="D533" s="70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>
      <c r="A534" s="62"/>
      <c r="B534" s="62"/>
      <c r="C534" s="62"/>
      <c r="D534" s="70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>
      <c r="A535" s="62"/>
      <c r="B535" s="62"/>
      <c r="C535" s="62"/>
      <c r="D535" s="70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>
      <c r="A536" s="62"/>
      <c r="B536" s="62"/>
      <c r="C536" s="62"/>
      <c r="D536" s="70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>
      <c r="A537" s="62"/>
      <c r="B537" s="62"/>
      <c r="C537" s="62"/>
      <c r="D537" s="70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>
      <c r="A538" s="62"/>
      <c r="B538" s="62"/>
      <c r="C538" s="62"/>
      <c r="D538" s="70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>
      <c r="A539" s="62"/>
      <c r="B539" s="62"/>
      <c r="C539" s="62"/>
      <c r="D539" s="70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>
      <c r="A540" s="62"/>
      <c r="B540" s="62"/>
      <c r="C540" s="62"/>
      <c r="D540" s="70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>
      <c r="A541" s="62"/>
      <c r="B541" s="62"/>
      <c r="C541" s="62"/>
      <c r="D541" s="70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>
      <c r="A542" s="62"/>
      <c r="B542" s="62"/>
      <c r="C542" s="62"/>
      <c r="D542" s="70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>
      <c r="A543" s="62"/>
      <c r="B543" s="62"/>
      <c r="C543" s="62"/>
      <c r="D543" s="70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>
      <c r="A544" s="62"/>
      <c r="B544" s="62"/>
      <c r="C544" s="62"/>
      <c r="D544" s="70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>
      <c r="A545" s="62"/>
      <c r="B545" s="62"/>
      <c r="C545" s="62"/>
      <c r="D545" s="70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>
      <c r="A546" s="62"/>
      <c r="B546" s="62"/>
      <c r="C546" s="62"/>
      <c r="D546" s="70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>
      <c r="A547" s="62"/>
      <c r="B547" s="62"/>
      <c r="C547" s="62"/>
      <c r="D547" s="70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>
      <c r="A548" s="62"/>
      <c r="B548" s="62"/>
      <c r="C548" s="62"/>
      <c r="D548" s="70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>
      <c r="A549" s="62"/>
      <c r="B549" s="62"/>
      <c r="C549" s="62"/>
      <c r="D549" s="70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>
      <c r="A550" s="62"/>
      <c r="B550" s="62"/>
      <c r="C550" s="62"/>
      <c r="D550" s="70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>
      <c r="A551" s="62"/>
      <c r="B551" s="62"/>
      <c r="C551" s="62"/>
      <c r="D551" s="70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>
      <c r="A552" s="62"/>
      <c r="B552" s="62"/>
      <c r="C552" s="62"/>
      <c r="D552" s="70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>
      <c r="A553" s="62"/>
      <c r="B553" s="62"/>
      <c r="C553" s="62"/>
      <c r="D553" s="70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>
      <c r="A554" s="62"/>
      <c r="B554" s="62"/>
      <c r="C554" s="62"/>
      <c r="D554" s="70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>
      <c r="A555" s="62"/>
      <c r="B555" s="62"/>
      <c r="C555" s="62"/>
      <c r="D555" s="70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>
      <c r="A556" s="62"/>
      <c r="B556" s="62"/>
      <c r="C556" s="62"/>
      <c r="D556" s="70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>
      <c r="A557" s="62"/>
      <c r="B557" s="62"/>
      <c r="C557" s="62"/>
      <c r="D557" s="70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>
      <c r="A558" s="62"/>
      <c r="B558" s="62"/>
      <c r="C558" s="62"/>
      <c r="D558" s="70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>
      <c r="A559" s="62"/>
      <c r="B559" s="62"/>
      <c r="C559" s="62"/>
      <c r="D559" s="70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>
      <c r="A560" s="62"/>
      <c r="B560" s="62"/>
      <c r="C560" s="62"/>
      <c r="D560" s="70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>
      <c r="A561" s="62"/>
      <c r="B561" s="62"/>
      <c r="C561" s="62"/>
      <c r="D561" s="70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>
      <c r="A562" s="62"/>
      <c r="B562" s="62"/>
      <c r="C562" s="62"/>
      <c r="D562" s="70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>
      <c r="A563" s="62"/>
      <c r="B563" s="62"/>
      <c r="C563" s="62"/>
      <c r="D563" s="70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>
      <c r="A564" s="62"/>
      <c r="B564" s="62"/>
      <c r="C564" s="62"/>
      <c r="D564" s="70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>
      <c r="A565" s="62"/>
      <c r="B565" s="62"/>
      <c r="C565" s="62"/>
      <c r="D565" s="70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>
      <c r="A566" s="62"/>
      <c r="B566" s="62"/>
      <c r="C566" s="62"/>
      <c r="D566" s="70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>
      <c r="A567" s="62"/>
      <c r="B567" s="62"/>
      <c r="C567" s="62"/>
      <c r="D567" s="70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>
      <c r="A568" s="62"/>
      <c r="B568" s="62"/>
      <c r="C568" s="62"/>
      <c r="D568" s="70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>
      <c r="A569" s="62"/>
      <c r="B569" s="62"/>
      <c r="C569" s="62"/>
      <c r="D569" s="70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>
      <c r="A570" s="62"/>
      <c r="B570" s="62"/>
      <c r="C570" s="62"/>
      <c r="D570" s="70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>
      <c r="A571" s="62"/>
      <c r="B571" s="62"/>
      <c r="C571" s="62"/>
      <c r="D571" s="70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>
      <c r="A572" s="62"/>
      <c r="B572" s="62"/>
      <c r="C572" s="62"/>
      <c r="D572" s="70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>
      <c r="A573" s="62"/>
      <c r="B573" s="62"/>
      <c r="C573" s="62"/>
      <c r="D573" s="70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>
      <c r="A574" s="62"/>
      <c r="B574" s="62"/>
      <c r="C574" s="62"/>
      <c r="D574" s="70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>
      <c r="A575" s="62"/>
      <c r="B575" s="62"/>
      <c r="C575" s="62"/>
      <c r="D575" s="70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>
      <c r="A576" s="62"/>
      <c r="B576" s="62"/>
      <c r="C576" s="62"/>
      <c r="D576" s="70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>
      <c r="A577" s="62"/>
      <c r="B577" s="62"/>
      <c r="C577" s="62"/>
      <c r="D577" s="70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>
      <c r="A578" s="62"/>
      <c r="B578" s="62"/>
      <c r="C578" s="62"/>
      <c r="D578" s="70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>
      <c r="A579" s="62"/>
      <c r="B579" s="62"/>
      <c r="C579" s="62"/>
      <c r="D579" s="70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>
      <c r="A580" s="62"/>
      <c r="B580" s="62"/>
      <c r="C580" s="62"/>
      <c r="D580" s="70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>
      <c r="A581" s="62"/>
      <c r="B581" s="62"/>
      <c r="C581" s="62"/>
      <c r="D581" s="70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>
      <c r="A582" s="62"/>
      <c r="B582" s="62"/>
      <c r="C582" s="62"/>
      <c r="D582" s="70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>
      <c r="A583" s="62"/>
      <c r="B583" s="62"/>
      <c r="C583" s="62"/>
      <c r="D583" s="70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>
      <c r="A584" s="62"/>
      <c r="B584" s="62"/>
      <c r="C584" s="62"/>
      <c r="D584" s="70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>
      <c r="A585" s="62"/>
      <c r="B585" s="62"/>
      <c r="C585" s="62"/>
      <c r="D585" s="70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>
      <c r="A586" s="62"/>
      <c r="B586" s="62"/>
      <c r="C586" s="62"/>
      <c r="D586" s="70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>
      <c r="A587" s="62"/>
      <c r="B587" s="62"/>
      <c r="C587" s="62"/>
      <c r="D587" s="70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>
      <c r="A588" s="62"/>
      <c r="B588" s="62"/>
      <c r="C588" s="62"/>
      <c r="D588" s="70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>
      <c r="A589" s="62"/>
      <c r="B589" s="62"/>
      <c r="C589" s="62"/>
      <c r="D589" s="70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>
      <c r="A590" s="62"/>
      <c r="B590" s="62"/>
      <c r="C590" s="62"/>
      <c r="D590" s="70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>
      <c r="A591" s="62"/>
      <c r="B591" s="62"/>
      <c r="C591" s="62"/>
      <c r="D591" s="70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>
      <c r="A592" s="62"/>
      <c r="B592" s="62"/>
      <c r="C592" s="62"/>
      <c r="D592" s="70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>
      <c r="A593" s="62"/>
      <c r="B593" s="62"/>
      <c r="C593" s="62"/>
      <c r="D593" s="70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>
      <c r="A594" s="62"/>
      <c r="B594" s="62"/>
      <c r="C594" s="62"/>
      <c r="D594" s="70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>
      <c r="A595" s="62"/>
      <c r="B595" s="62"/>
      <c r="C595" s="62"/>
      <c r="D595" s="70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>
      <c r="A596" s="62"/>
      <c r="B596" s="62"/>
      <c r="C596" s="62"/>
      <c r="D596" s="70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>
      <c r="A597" s="62"/>
      <c r="B597" s="62"/>
      <c r="C597" s="62"/>
      <c r="D597" s="70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>
      <c r="A598" s="62"/>
      <c r="B598" s="62"/>
      <c r="C598" s="62"/>
      <c r="D598" s="70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>
      <c r="A599" s="62"/>
      <c r="B599" s="62"/>
      <c r="C599" s="62"/>
      <c r="D599" s="70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>
      <c r="A600" s="62"/>
      <c r="B600" s="62"/>
      <c r="C600" s="62"/>
      <c r="D600" s="70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>
      <c r="A601" s="62"/>
      <c r="B601" s="62"/>
      <c r="C601" s="62"/>
      <c r="D601" s="70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>
      <c r="A602" s="62"/>
      <c r="B602" s="62"/>
      <c r="C602" s="62"/>
      <c r="D602" s="70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>
      <c r="A603" s="62"/>
      <c r="B603" s="62"/>
      <c r="C603" s="62"/>
      <c r="D603" s="70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>
      <c r="A604" s="62"/>
      <c r="B604" s="62"/>
      <c r="C604" s="62"/>
      <c r="D604" s="70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>
      <c r="A605" s="62"/>
      <c r="B605" s="62"/>
      <c r="C605" s="62"/>
      <c r="D605" s="70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>
      <c r="A606" s="62"/>
      <c r="B606" s="62"/>
      <c r="C606" s="62"/>
      <c r="D606" s="70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>
      <c r="A607" s="62"/>
      <c r="B607" s="62"/>
      <c r="C607" s="62"/>
      <c r="D607" s="70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>
      <c r="A608" s="62"/>
      <c r="B608" s="62"/>
      <c r="C608" s="62"/>
      <c r="D608" s="70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>
      <c r="A609" s="62"/>
      <c r="B609" s="62"/>
      <c r="C609" s="62"/>
      <c r="D609" s="70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>
      <c r="A610" s="62"/>
      <c r="B610" s="62"/>
      <c r="C610" s="62"/>
      <c r="D610" s="70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>
      <c r="A611" s="62"/>
      <c r="B611" s="62"/>
      <c r="C611" s="62"/>
      <c r="D611" s="70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>
      <c r="A612" s="62"/>
      <c r="B612" s="62"/>
      <c r="C612" s="62"/>
      <c r="D612" s="70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>
      <c r="A613" s="62"/>
      <c r="B613" s="62"/>
      <c r="C613" s="62"/>
      <c r="D613" s="70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>
      <c r="A614" s="62"/>
      <c r="B614" s="62"/>
      <c r="C614" s="62"/>
      <c r="D614" s="70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>
      <c r="A615" s="62"/>
      <c r="B615" s="62"/>
      <c r="C615" s="62"/>
      <c r="D615" s="70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>
      <c r="A616" s="62"/>
      <c r="B616" s="62"/>
      <c r="C616" s="62"/>
      <c r="D616" s="70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>
      <c r="A617" s="62"/>
      <c r="B617" s="62"/>
      <c r="C617" s="62"/>
      <c r="D617" s="70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>
      <c r="A618" s="62"/>
      <c r="B618" s="62"/>
      <c r="C618" s="62"/>
      <c r="D618" s="70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>
      <c r="A619" s="62"/>
      <c r="B619" s="62"/>
      <c r="C619" s="62"/>
      <c r="D619" s="70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>
      <c r="A620" s="62"/>
      <c r="B620" s="62"/>
      <c r="C620" s="62"/>
      <c r="D620" s="70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>
      <c r="A621" s="62"/>
      <c r="B621" s="62"/>
      <c r="C621" s="62"/>
      <c r="D621" s="70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>
      <c r="A622" s="62"/>
      <c r="B622" s="62"/>
      <c r="C622" s="62"/>
      <c r="D622" s="70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>
      <c r="A623" s="62"/>
      <c r="B623" s="62"/>
      <c r="C623" s="62"/>
      <c r="D623" s="70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>
      <c r="A624" s="62"/>
      <c r="B624" s="62"/>
      <c r="C624" s="62"/>
      <c r="D624" s="70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>
      <c r="A625" s="62"/>
      <c r="B625" s="62"/>
      <c r="C625" s="62"/>
      <c r="D625" s="70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>
      <c r="A626" s="62"/>
      <c r="B626" s="62"/>
      <c r="C626" s="62"/>
      <c r="D626" s="70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>
      <c r="A627" s="62"/>
      <c r="B627" s="62"/>
      <c r="C627" s="62"/>
      <c r="D627" s="70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>
      <c r="A628" s="62"/>
      <c r="B628" s="62"/>
      <c r="C628" s="62"/>
      <c r="D628" s="70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>
      <c r="A629" s="62"/>
      <c r="B629" s="62"/>
      <c r="C629" s="62"/>
      <c r="D629" s="70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>
      <c r="A630" s="62"/>
      <c r="B630" s="62"/>
      <c r="C630" s="62"/>
      <c r="D630" s="70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>
      <c r="A631" s="62"/>
      <c r="B631" s="62"/>
      <c r="C631" s="62"/>
      <c r="D631" s="70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>
      <c r="A632" s="62"/>
      <c r="B632" s="62"/>
      <c r="C632" s="62"/>
      <c r="D632" s="70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>
      <c r="A633" s="62"/>
      <c r="B633" s="62"/>
      <c r="C633" s="62"/>
      <c r="D633" s="70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>
      <c r="A634" s="62"/>
      <c r="B634" s="62"/>
      <c r="C634" s="62"/>
      <c r="D634" s="70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>
      <c r="A635" s="62"/>
      <c r="B635" s="62"/>
      <c r="C635" s="62"/>
      <c r="D635" s="70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>
      <c r="A636" s="62"/>
      <c r="B636" s="62"/>
      <c r="C636" s="62"/>
      <c r="D636" s="70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>
      <c r="A637" s="62"/>
      <c r="B637" s="62"/>
      <c r="C637" s="62"/>
      <c r="D637" s="70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>
      <c r="A638" s="62"/>
      <c r="B638" s="62"/>
      <c r="C638" s="62"/>
      <c r="D638" s="70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>
      <c r="A639" s="62"/>
      <c r="B639" s="62"/>
      <c r="C639" s="62"/>
      <c r="D639" s="70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>
      <c r="A640" s="62"/>
      <c r="B640" s="62"/>
      <c r="C640" s="62"/>
      <c r="D640" s="70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>
      <c r="A641" s="62"/>
      <c r="B641" s="62"/>
      <c r="C641" s="62"/>
      <c r="D641" s="70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>
      <c r="A642" s="62"/>
      <c r="B642" s="62"/>
      <c r="C642" s="62"/>
      <c r="D642" s="70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>
      <c r="A643" s="62"/>
      <c r="B643" s="62"/>
      <c r="C643" s="62"/>
      <c r="D643" s="70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>
      <c r="A644" s="62"/>
      <c r="B644" s="62"/>
      <c r="C644" s="62"/>
      <c r="D644" s="70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>
      <c r="A645" s="62"/>
      <c r="B645" s="62"/>
      <c r="C645" s="62"/>
      <c r="D645" s="70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>
      <c r="A646" s="62"/>
      <c r="B646" s="62"/>
      <c r="C646" s="62"/>
      <c r="D646" s="70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>
      <c r="A647" s="62"/>
      <c r="B647" s="62"/>
      <c r="C647" s="62"/>
      <c r="D647" s="70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>
      <c r="A648" s="62"/>
      <c r="B648" s="62"/>
      <c r="C648" s="62"/>
      <c r="D648" s="70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>
      <c r="A649" s="62"/>
      <c r="B649" s="62"/>
      <c r="C649" s="62"/>
      <c r="D649" s="70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>
      <c r="A650" s="62"/>
      <c r="B650" s="62"/>
      <c r="C650" s="62"/>
      <c r="D650" s="70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>
      <c r="A651" s="62"/>
      <c r="B651" s="62"/>
      <c r="C651" s="62"/>
      <c r="D651" s="70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>
      <c r="A652" s="62"/>
      <c r="B652" s="62"/>
      <c r="C652" s="62"/>
      <c r="D652" s="70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>
      <c r="A653" s="62"/>
      <c r="B653" s="62"/>
      <c r="C653" s="62"/>
      <c r="D653" s="70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>
      <c r="A654" s="62"/>
      <c r="B654" s="62"/>
      <c r="C654" s="62"/>
      <c r="D654" s="70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>
      <c r="A655" s="62"/>
      <c r="B655" s="62"/>
      <c r="C655" s="62"/>
      <c r="D655" s="70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>
      <c r="A656" s="62"/>
      <c r="B656" s="62"/>
      <c r="C656" s="62"/>
      <c r="D656" s="70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>
      <c r="A657" s="62"/>
      <c r="B657" s="62"/>
      <c r="C657" s="62"/>
      <c r="D657" s="70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>
      <c r="A658" s="62"/>
      <c r="B658" s="62"/>
      <c r="C658" s="62"/>
      <c r="D658" s="70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>
      <c r="A659" s="62"/>
      <c r="B659" s="62"/>
      <c r="C659" s="62"/>
      <c r="D659" s="70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>
      <c r="A660" s="62"/>
      <c r="B660" s="62"/>
      <c r="C660" s="62"/>
      <c r="D660" s="70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>
      <c r="A661" s="62"/>
      <c r="B661" s="62"/>
      <c r="C661" s="62"/>
      <c r="D661" s="70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>
      <c r="A662" s="62"/>
      <c r="B662" s="62"/>
      <c r="C662" s="62"/>
      <c r="D662" s="70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>
      <c r="A663" s="62"/>
      <c r="B663" s="62"/>
      <c r="C663" s="62"/>
      <c r="D663" s="70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>
      <c r="A664" s="62"/>
      <c r="B664" s="62"/>
      <c r="C664" s="62"/>
      <c r="D664" s="70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>
      <c r="A665" s="62"/>
      <c r="B665" s="62"/>
      <c r="C665" s="62"/>
      <c r="D665" s="70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>
      <c r="A666" s="62"/>
      <c r="B666" s="62"/>
      <c r="C666" s="62"/>
      <c r="D666" s="70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>
      <c r="A667" s="62"/>
      <c r="B667" s="62"/>
      <c r="C667" s="62"/>
      <c r="D667" s="70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>
      <c r="A668" s="62"/>
      <c r="B668" s="62"/>
      <c r="C668" s="62"/>
      <c r="D668" s="70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>
      <c r="A669" s="62"/>
      <c r="B669" s="62"/>
      <c r="C669" s="62"/>
      <c r="D669" s="70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>
      <c r="A670" s="62"/>
      <c r="B670" s="62"/>
      <c r="C670" s="62"/>
      <c r="D670" s="70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>
      <c r="A671" s="62"/>
      <c r="B671" s="62"/>
      <c r="C671" s="62"/>
      <c r="D671" s="70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>
      <c r="A672" s="62"/>
      <c r="B672" s="62"/>
      <c r="C672" s="62"/>
      <c r="D672" s="70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>
      <c r="A673" s="62"/>
      <c r="B673" s="62"/>
      <c r="C673" s="62"/>
      <c r="D673" s="70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>
      <c r="A674" s="62"/>
      <c r="B674" s="62"/>
      <c r="C674" s="62"/>
      <c r="D674" s="70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>
      <c r="A675" s="62"/>
      <c r="B675" s="62"/>
      <c r="C675" s="62"/>
      <c r="D675" s="70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>
      <c r="A676" s="62"/>
      <c r="B676" s="62"/>
      <c r="C676" s="62"/>
      <c r="D676" s="70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>
      <c r="A677" s="62"/>
      <c r="B677" s="62"/>
      <c r="C677" s="62"/>
      <c r="D677" s="70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>
      <c r="A678" s="62"/>
      <c r="B678" s="62"/>
      <c r="C678" s="62"/>
      <c r="D678" s="70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>
      <c r="A679" s="62"/>
      <c r="B679" s="62"/>
      <c r="C679" s="62"/>
      <c r="D679" s="70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>
      <c r="A680" s="62"/>
      <c r="B680" s="62"/>
      <c r="C680" s="62"/>
      <c r="D680" s="70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>
      <c r="A681" s="62"/>
      <c r="B681" s="62"/>
      <c r="C681" s="62"/>
      <c r="D681" s="70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>
      <c r="A682" s="62"/>
      <c r="B682" s="62"/>
      <c r="C682" s="62"/>
      <c r="D682" s="70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>
      <c r="A683" s="62"/>
      <c r="B683" s="62"/>
      <c r="C683" s="62"/>
      <c r="D683" s="70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>
      <c r="A684" s="62"/>
      <c r="B684" s="62"/>
      <c r="C684" s="62"/>
      <c r="D684" s="70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>
      <c r="A685" s="62"/>
      <c r="B685" s="62"/>
      <c r="C685" s="62"/>
      <c r="D685" s="70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>
      <c r="A686" s="62"/>
      <c r="B686" s="62"/>
      <c r="C686" s="62"/>
      <c r="D686" s="70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>
      <c r="A687" s="62"/>
      <c r="B687" s="62"/>
      <c r="C687" s="62"/>
      <c r="D687" s="70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>
      <c r="A688" s="62"/>
      <c r="B688" s="62"/>
      <c r="C688" s="62"/>
      <c r="D688" s="70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>
      <c r="A689" s="62"/>
      <c r="B689" s="62"/>
      <c r="C689" s="62"/>
      <c r="D689" s="70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>
      <c r="A690" s="62"/>
      <c r="B690" s="62"/>
      <c r="C690" s="62"/>
      <c r="D690" s="70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>
      <c r="A691" s="62"/>
      <c r="B691" s="62"/>
      <c r="C691" s="62"/>
      <c r="D691" s="70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>
      <c r="A692" s="62"/>
      <c r="B692" s="62"/>
      <c r="C692" s="62"/>
      <c r="D692" s="70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>
      <c r="A693" s="62"/>
      <c r="B693" s="62"/>
      <c r="C693" s="62"/>
      <c r="D693" s="70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>
      <c r="A694" s="62"/>
      <c r="B694" s="62"/>
      <c r="C694" s="62"/>
      <c r="D694" s="70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>
      <c r="A695" s="62"/>
      <c r="B695" s="62"/>
      <c r="C695" s="62"/>
      <c r="D695" s="70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>
      <c r="A696" s="62"/>
      <c r="B696" s="62"/>
      <c r="C696" s="62"/>
      <c r="D696" s="70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>
      <c r="A697" s="62"/>
      <c r="B697" s="62"/>
      <c r="C697" s="62"/>
      <c r="D697" s="70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>
      <c r="A698" s="62"/>
      <c r="B698" s="62"/>
      <c r="C698" s="62"/>
      <c r="D698" s="70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>
      <c r="A699" s="62"/>
      <c r="B699" s="62"/>
      <c r="C699" s="62"/>
      <c r="D699" s="70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>
      <c r="A700" s="62"/>
      <c r="B700" s="62"/>
      <c r="C700" s="62"/>
      <c r="D700" s="70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>
      <c r="A701" s="62"/>
      <c r="B701" s="62"/>
      <c r="C701" s="62"/>
      <c r="D701" s="70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>
      <c r="A702" s="62"/>
      <c r="B702" s="62"/>
      <c r="C702" s="62"/>
      <c r="D702" s="70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>
      <c r="A703" s="62"/>
      <c r="B703" s="62"/>
      <c r="C703" s="62"/>
      <c r="D703" s="70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>
      <c r="A704" s="62"/>
      <c r="B704" s="62"/>
      <c r="C704" s="62"/>
      <c r="D704" s="70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>
      <c r="A705" s="62"/>
      <c r="B705" s="62"/>
      <c r="C705" s="62"/>
      <c r="D705" s="70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>
      <c r="A706" s="62"/>
      <c r="B706" s="62"/>
      <c r="C706" s="62"/>
      <c r="D706" s="70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>
      <c r="A707" s="62"/>
      <c r="B707" s="62"/>
      <c r="C707" s="62"/>
      <c r="D707" s="70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>
      <c r="A708" s="62"/>
      <c r="B708" s="62"/>
      <c r="C708" s="62"/>
      <c r="D708" s="70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>
      <c r="A709" s="62"/>
      <c r="B709" s="62"/>
      <c r="C709" s="62"/>
      <c r="D709" s="70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>
      <c r="A710" s="62"/>
      <c r="B710" s="62"/>
      <c r="C710" s="62"/>
      <c r="D710" s="70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>
      <c r="A711" s="62"/>
      <c r="B711" s="62"/>
      <c r="C711" s="62"/>
      <c r="D711" s="70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>
      <c r="A712" s="62"/>
      <c r="B712" s="62"/>
      <c r="C712" s="62"/>
      <c r="D712" s="70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>
      <c r="A713" s="62"/>
      <c r="B713" s="62"/>
      <c r="C713" s="62"/>
      <c r="D713" s="70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>
      <c r="A714" s="62"/>
      <c r="B714" s="62"/>
      <c r="C714" s="62"/>
      <c r="D714" s="70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>
      <c r="A715" s="62"/>
      <c r="B715" s="62"/>
      <c r="C715" s="62"/>
      <c r="D715" s="70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>
      <c r="A716" s="62"/>
      <c r="B716" s="62"/>
      <c r="C716" s="62"/>
      <c r="D716" s="70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>
      <c r="A717" s="62"/>
      <c r="B717" s="62"/>
      <c r="C717" s="62"/>
      <c r="D717" s="70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>
      <c r="A718" s="62"/>
      <c r="B718" s="62"/>
      <c r="C718" s="62"/>
      <c r="D718" s="70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>
      <c r="A719" s="62"/>
      <c r="B719" s="62"/>
      <c r="C719" s="62"/>
      <c r="D719" s="70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>
      <c r="A720" s="62"/>
      <c r="B720" s="62"/>
      <c r="C720" s="62"/>
      <c r="D720" s="70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>
      <c r="A721" s="62"/>
      <c r="B721" s="62"/>
      <c r="C721" s="62"/>
      <c r="D721" s="70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>
      <c r="A722" s="62"/>
      <c r="B722" s="62"/>
      <c r="C722" s="62"/>
      <c r="D722" s="70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>
      <c r="A723" s="62"/>
      <c r="B723" s="62"/>
      <c r="C723" s="62"/>
      <c r="D723" s="70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>
      <c r="A724" s="62"/>
      <c r="B724" s="62"/>
      <c r="C724" s="62"/>
      <c r="D724" s="70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>
      <c r="A725" s="62"/>
      <c r="B725" s="62"/>
      <c r="C725" s="62"/>
      <c r="D725" s="70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>
      <c r="A726" s="62"/>
      <c r="B726" s="62"/>
      <c r="C726" s="62"/>
      <c r="D726" s="70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>
      <c r="A727" s="62"/>
      <c r="B727" s="62"/>
      <c r="C727" s="62"/>
      <c r="D727" s="70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>
      <c r="A728" s="62"/>
      <c r="B728" s="62"/>
      <c r="C728" s="62"/>
      <c r="D728" s="70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>
      <c r="A729" s="62"/>
      <c r="B729" s="62"/>
      <c r="C729" s="62"/>
      <c r="D729" s="70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>
      <c r="A730" s="62"/>
      <c r="B730" s="62"/>
      <c r="C730" s="62"/>
      <c r="D730" s="70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>
      <c r="A731" s="62"/>
      <c r="B731" s="62"/>
      <c r="C731" s="62"/>
      <c r="D731" s="70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>
      <c r="A732" s="62"/>
      <c r="B732" s="62"/>
      <c r="C732" s="62"/>
      <c r="D732" s="70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>
      <c r="A733" s="62"/>
      <c r="B733" s="62"/>
      <c r="C733" s="62"/>
      <c r="D733" s="70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>
      <c r="A734" s="62"/>
      <c r="B734" s="62"/>
      <c r="C734" s="62"/>
      <c r="D734" s="70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>
      <c r="A735" s="62"/>
      <c r="B735" s="62"/>
      <c r="C735" s="62"/>
      <c r="D735" s="70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>
      <c r="A736" s="62"/>
      <c r="B736" s="62"/>
      <c r="C736" s="62"/>
      <c r="D736" s="70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>
      <c r="A737" s="62"/>
      <c r="B737" s="62"/>
      <c r="C737" s="62"/>
      <c r="D737" s="70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>
      <c r="A738" s="62"/>
      <c r="B738" s="62"/>
      <c r="C738" s="62"/>
      <c r="D738" s="70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>
      <c r="A739" s="62"/>
      <c r="B739" s="62"/>
      <c r="C739" s="62"/>
      <c r="D739" s="70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>
      <c r="A740" s="62"/>
      <c r="B740" s="62"/>
      <c r="C740" s="62"/>
      <c r="D740" s="70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>
      <c r="A741" s="62"/>
      <c r="B741" s="62"/>
      <c r="C741" s="62"/>
      <c r="D741" s="70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>
      <c r="A742" s="62"/>
      <c r="B742" s="62"/>
      <c r="C742" s="62"/>
      <c r="D742" s="70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>
      <c r="A743" s="62"/>
      <c r="B743" s="62"/>
      <c r="C743" s="62"/>
      <c r="D743" s="70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>
      <c r="A744" s="62"/>
      <c r="B744" s="62"/>
      <c r="C744" s="62"/>
      <c r="D744" s="70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>
      <c r="A745" s="62"/>
      <c r="B745" s="62"/>
      <c r="C745" s="62"/>
      <c r="D745" s="70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>
      <c r="A746" s="62"/>
      <c r="B746" s="62"/>
      <c r="C746" s="62"/>
      <c r="D746" s="70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>
      <c r="A747" s="62"/>
      <c r="B747" s="62"/>
      <c r="C747" s="62"/>
      <c r="D747" s="70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>
      <c r="A748" s="62"/>
      <c r="B748" s="62"/>
      <c r="C748" s="62"/>
      <c r="D748" s="70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>
      <c r="A749" s="62"/>
      <c r="B749" s="62"/>
      <c r="C749" s="62"/>
      <c r="D749" s="70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>
      <c r="A750" s="62"/>
      <c r="B750" s="62"/>
      <c r="C750" s="62"/>
      <c r="D750" s="70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>
      <c r="A751" s="62"/>
      <c r="B751" s="62"/>
      <c r="C751" s="62"/>
      <c r="D751" s="70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>
      <c r="A752" s="62"/>
      <c r="B752" s="62"/>
      <c r="C752" s="62"/>
      <c r="D752" s="70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>
      <c r="A753" s="62"/>
      <c r="B753" s="62"/>
      <c r="C753" s="62"/>
      <c r="D753" s="70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>
      <c r="A754" s="62"/>
      <c r="B754" s="62"/>
      <c r="C754" s="62"/>
      <c r="D754" s="70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>
      <c r="A755" s="62"/>
      <c r="B755" s="62"/>
      <c r="C755" s="62"/>
      <c r="D755" s="70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>
      <c r="A756" s="62"/>
      <c r="B756" s="62"/>
      <c r="C756" s="62"/>
      <c r="D756" s="70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>
      <c r="A757" s="62"/>
      <c r="B757" s="62"/>
      <c r="C757" s="62"/>
      <c r="D757" s="70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>
      <c r="A758" s="62"/>
      <c r="B758" s="62"/>
      <c r="C758" s="62"/>
      <c r="D758" s="70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>
      <c r="A759" s="62"/>
      <c r="B759" s="62"/>
      <c r="C759" s="62"/>
      <c r="D759" s="70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>
      <c r="A760" s="62"/>
      <c r="B760" s="62"/>
      <c r="C760" s="62"/>
      <c r="D760" s="70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>
      <c r="A761" s="62"/>
      <c r="B761" s="62"/>
      <c r="C761" s="62"/>
      <c r="D761" s="70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>
      <c r="A762" s="62"/>
      <c r="B762" s="62"/>
      <c r="C762" s="62"/>
      <c r="D762" s="70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>
      <c r="A763" s="62"/>
      <c r="B763" s="62"/>
      <c r="C763" s="62"/>
      <c r="D763" s="70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>
      <c r="A764" s="62"/>
      <c r="B764" s="62"/>
      <c r="C764" s="62"/>
      <c r="D764" s="70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>
      <c r="A765" s="62"/>
      <c r="B765" s="62"/>
      <c r="C765" s="62"/>
      <c r="D765" s="70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>
      <c r="A766" s="62"/>
      <c r="B766" s="62"/>
      <c r="C766" s="62"/>
      <c r="D766" s="70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>
      <c r="A767" s="62"/>
      <c r="B767" s="62"/>
      <c r="C767" s="62"/>
      <c r="D767" s="70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>
      <c r="A768" s="62"/>
      <c r="B768" s="62"/>
      <c r="C768" s="62"/>
      <c r="D768" s="70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>
      <c r="A769" s="62"/>
      <c r="B769" s="62"/>
      <c r="C769" s="62"/>
      <c r="D769" s="70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>
      <c r="A770" s="62"/>
      <c r="B770" s="62"/>
      <c r="C770" s="62"/>
      <c r="D770" s="70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>
      <c r="A771" s="62"/>
      <c r="B771" s="62"/>
      <c r="C771" s="62"/>
      <c r="D771" s="70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>
      <c r="A772" s="62"/>
      <c r="B772" s="62"/>
      <c r="C772" s="62"/>
      <c r="D772" s="70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>
      <c r="A773" s="62"/>
      <c r="B773" s="62"/>
      <c r="C773" s="62"/>
      <c r="D773" s="70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>
      <c r="A774" s="62"/>
      <c r="B774" s="62"/>
      <c r="C774" s="62"/>
      <c r="D774" s="70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>
      <c r="A775" s="62"/>
      <c r="B775" s="62"/>
      <c r="C775" s="62"/>
      <c r="D775" s="70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>
      <c r="A776" s="62"/>
      <c r="B776" s="62"/>
      <c r="C776" s="62"/>
      <c r="D776" s="70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>
      <c r="A777" s="62"/>
      <c r="B777" s="62"/>
      <c r="C777" s="62"/>
      <c r="D777" s="70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>
      <c r="A778" s="62"/>
      <c r="B778" s="62"/>
      <c r="C778" s="62"/>
      <c r="D778" s="70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>
      <c r="A779" s="62"/>
      <c r="B779" s="62"/>
      <c r="C779" s="62"/>
      <c r="D779" s="70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>
      <c r="A780" s="62"/>
      <c r="B780" s="62"/>
      <c r="C780" s="62"/>
      <c r="D780" s="70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>
      <c r="A781" s="62"/>
      <c r="B781" s="62"/>
      <c r="C781" s="62"/>
      <c r="D781" s="70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>
      <c r="A782" s="62"/>
      <c r="B782" s="62"/>
      <c r="C782" s="62"/>
      <c r="D782" s="70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>
      <c r="A783" s="62"/>
      <c r="B783" s="62"/>
      <c r="C783" s="62"/>
      <c r="D783" s="70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>
      <c r="A784" s="62"/>
      <c r="B784" s="62"/>
      <c r="C784" s="62"/>
      <c r="D784" s="70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>
      <c r="A785" s="62"/>
      <c r="B785" s="62"/>
      <c r="C785" s="62"/>
      <c r="D785" s="70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>
      <c r="A786" s="62"/>
      <c r="B786" s="62"/>
      <c r="C786" s="62"/>
      <c r="D786" s="70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>
      <c r="A787" s="62"/>
      <c r="B787" s="62"/>
      <c r="C787" s="62"/>
      <c r="D787" s="70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>
      <c r="A788" s="62"/>
      <c r="B788" s="62"/>
      <c r="C788" s="62"/>
      <c r="D788" s="70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>
      <c r="A789" s="62"/>
      <c r="B789" s="62"/>
      <c r="C789" s="62"/>
      <c r="D789" s="70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>
      <c r="A790" s="62"/>
      <c r="B790" s="62"/>
      <c r="C790" s="62"/>
      <c r="D790" s="70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>
      <c r="A791" s="62"/>
      <c r="B791" s="62"/>
      <c r="C791" s="62"/>
      <c r="D791" s="70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>
      <c r="A792" s="62"/>
      <c r="B792" s="62"/>
      <c r="C792" s="62"/>
      <c r="D792" s="70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>
      <c r="A793" s="62"/>
      <c r="B793" s="62"/>
      <c r="C793" s="62"/>
      <c r="D793" s="70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>
      <c r="A794" s="62"/>
      <c r="B794" s="62"/>
      <c r="C794" s="62"/>
      <c r="D794" s="70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>
      <c r="A795" s="62"/>
      <c r="B795" s="62"/>
      <c r="C795" s="62"/>
      <c r="D795" s="70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>
      <c r="A796" s="62"/>
      <c r="B796" s="62"/>
      <c r="C796" s="62"/>
      <c r="D796" s="70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>
      <c r="A797" s="62"/>
      <c r="B797" s="62"/>
      <c r="C797" s="62"/>
      <c r="D797" s="70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>
      <c r="A798" s="62"/>
      <c r="B798" s="62"/>
      <c r="C798" s="62"/>
      <c r="D798" s="70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>
      <c r="A799" s="62"/>
      <c r="B799" s="62"/>
      <c r="C799" s="62"/>
      <c r="D799" s="70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>
      <c r="A800" s="62"/>
      <c r="B800" s="62"/>
      <c r="C800" s="62"/>
      <c r="D800" s="70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>
      <c r="A801" s="62"/>
      <c r="B801" s="62"/>
      <c r="C801" s="62"/>
      <c r="D801" s="70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>
      <c r="A802" s="62"/>
      <c r="B802" s="62"/>
      <c r="C802" s="62"/>
      <c r="D802" s="70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>
      <c r="A803" s="62"/>
      <c r="B803" s="62"/>
      <c r="C803" s="62"/>
      <c r="D803" s="70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>
      <c r="A804" s="62"/>
      <c r="B804" s="62"/>
      <c r="C804" s="62"/>
      <c r="D804" s="70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>
      <c r="A805" s="62"/>
      <c r="B805" s="62"/>
      <c r="C805" s="62"/>
      <c r="D805" s="70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>
      <c r="A806" s="62"/>
      <c r="B806" s="62"/>
      <c r="C806" s="62"/>
      <c r="D806" s="70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>
      <c r="A807" s="62"/>
      <c r="B807" s="62"/>
      <c r="C807" s="62"/>
      <c r="D807" s="70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>
      <c r="A808" s="62"/>
      <c r="B808" s="62"/>
      <c r="C808" s="62"/>
      <c r="D808" s="70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>
      <c r="A809" s="62"/>
      <c r="B809" s="62"/>
      <c r="C809" s="62"/>
      <c r="D809" s="70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>
      <c r="A810" s="62"/>
      <c r="B810" s="62"/>
      <c r="C810" s="62"/>
      <c r="D810" s="70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>
      <c r="A811" s="62"/>
      <c r="B811" s="62"/>
      <c r="C811" s="62"/>
      <c r="D811" s="70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>
      <c r="A812" s="62"/>
      <c r="B812" s="62"/>
      <c r="C812" s="62"/>
      <c r="D812" s="70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>
      <c r="A813" s="62"/>
      <c r="B813" s="62"/>
      <c r="C813" s="62"/>
      <c r="D813" s="70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>
      <c r="A814" s="62"/>
      <c r="B814" s="62"/>
      <c r="C814" s="62"/>
      <c r="D814" s="70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>
      <c r="A815" s="62"/>
      <c r="B815" s="62"/>
      <c r="C815" s="62"/>
      <c r="D815" s="70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>
      <c r="A816" s="62"/>
      <c r="B816" s="62"/>
      <c r="C816" s="62"/>
      <c r="D816" s="70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>
      <c r="A817" s="62"/>
      <c r="B817" s="62"/>
      <c r="C817" s="62"/>
      <c r="D817" s="70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>
      <c r="A818" s="62"/>
      <c r="B818" s="62"/>
      <c r="C818" s="62"/>
      <c r="D818" s="70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>
      <c r="A819" s="62"/>
      <c r="B819" s="62"/>
      <c r="C819" s="62"/>
      <c r="D819" s="70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>
      <c r="A820" s="62"/>
      <c r="B820" s="62"/>
      <c r="C820" s="62"/>
      <c r="D820" s="70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>
      <c r="A821" s="62"/>
      <c r="B821" s="62"/>
      <c r="C821" s="62"/>
      <c r="D821" s="70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>
      <c r="A822" s="62"/>
      <c r="B822" s="62"/>
      <c r="C822" s="62"/>
      <c r="D822" s="70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>
      <c r="A823" s="62"/>
      <c r="B823" s="62"/>
      <c r="C823" s="62"/>
      <c r="D823" s="70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>
      <c r="A824" s="62"/>
      <c r="B824" s="62"/>
      <c r="C824" s="62"/>
      <c r="D824" s="70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>
      <c r="A825" s="62"/>
      <c r="B825" s="62"/>
      <c r="C825" s="62"/>
      <c r="D825" s="70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>
      <c r="A826" s="62"/>
      <c r="B826" s="62"/>
      <c r="C826" s="62"/>
      <c r="D826" s="70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>
      <c r="A827" s="62"/>
      <c r="B827" s="62"/>
      <c r="C827" s="62"/>
      <c r="D827" s="70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>
      <c r="A828" s="62"/>
      <c r="B828" s="62"/>
      <c r="C828" s="62"/>
      <c r="D828" s="70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>
      <c r="A829" s="62"/>
      <c r="B829" s="62"/>
      <c r="C829" s="62"/>
      <c r="D829" s="70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>
      <c r="A830" s="62"/>
      <c r="B830" s="62"/>
      <c r="C830" s="62"/>
      <c r="D830" s="70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>
      <c r="A831" s="62"/>
      <c r="B831" s="62"/>
      <c r="C831" s="62"/>
      <c r="D831" s="70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>
      <c r="A832" s="62"/>
      <c r="B832" s="62"/>
      <c r="C832" s="62"/>
      <c r="D832" s="70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>
      <c r="A833" s="62"/>
      <c r="B833" s="62"/>
      <c r="C833" s="62"/>
      <c r="D833" s="70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>
      <c r="A834" s="62"/>
      <c r="B834" s="62"/>
      <c r="C834" s="62"/>
      <c r="D834" s="70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>
      <c r="A835" s="62"/>
      <c r="B835" s="62"/>
      <c r="C835" s="62"/>
      <c r="D835" s="70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>
      <c r="A836" s="62"/>
      <c r="B836" s="62"/>
      <c r="C836" s="62"/>
      <c r="D836" s="70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>
      <c r="A837" s="62"/>
      <c r="B837" s="62"/>
      <c r="C837" s="62"/>
      <c r="D837" s="70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>
      <c r="A838" s="62"/>
      <c r="B838" s="62"/>
      <c r="C838" s="62"/>
      <c r="D838" s="70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>
      <c r="A839" s="62"/>
      <c r="B839" s="62"/>
      <c r="C839" s="62"/>
      <c r="D839" s="70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>
      <c r="A840" s="62"/>
      <c r="B840" s="62"/>
      <c r="C840" s="62"/>
      <c r="D840" s="70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>
      <c r="A841" s="62"/>
      <c r="B841" s="62"/>
      <c r="C841" s="62"/>
      <c r="D841" s="70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>
      <c r="A842" s="62"/>
      <c r="B842" s="62"/>
      <c r="C842" s="62"/>
      <c r="D842" s="70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>
      <c r="A843" s="62"/>
      <c r="B843" s="62"/>
      <c r="C843" s="62"/>
      <c r="D843" s="70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>
      <c r="A844" s="62"/>
      <c r="B844" s="62"/>
      <c r="C844" s="62"/>
      <c r="D844" s="70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>
      <c r="A845" s="62"/>
      <c r="B845" s="62"/>
      <c r="C845" s="62"/>
      <c r="D845" s="70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>
      <c r="A846" s="62"/>
      <c r="B846" s="62"/>
      <c r="C846" s="62"/>
      <c r="D846" s="70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>
      <c r="A847" s="62"/>
      <c r="B847" s="62"/>
      <c r="C847" s="62"/>
      <c r="D847" s="70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>
      <c r="A848" s="62"/>
      <c r="B848" s="62"/>
      <c r="C848" s="62"/>
      <c r="D848" s="70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>
      <c r="A849" s="62"/>
      <c r="B849" s="62"/>
      <c r="C849" s="62"/>
      <c r="D849" s="70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>
      <c r="A850" s="62"/>
      <c r="B850" s="62"/>
      <c r="C850" s="62"/>
      <c r="D850" s="70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>
      <c r="A851" s="62"/>
      <c r="B851" s="62"/>
      <c r="C851" s="62"/>
      <c r="D851" s="70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>
      <c r="A852" s="62"/>
      <c r="B852" s="62"/>
      <c r="C852" s="62"/>
      <c r="D852" s="70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>
      <c r="A853" s="62"/>
      <c r="B853" s="62"/>
      <c r="C853" s="62"/>
      <c r="D853" s="70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>
      <c r="A854" s="62"/>
      <c r="B854" s="62"/>
      <c r="C854" s="62"/>
      <c r="D854" s="70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>
      <c r="A855" s="62"/>
      <c r="B855" s="62"/>
      <c r="C855" s="62"/>
      <c r="D855" s="70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>
      <c r="A856" s="62"/>
      <c r="B856" s="62"/>
      <c r="C856" s="62"/>
      <c r="D856" s="70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>
      <c r="A857" s="62"/>
      <c r="B857" s="62"/>
      <c r="C857" s="62"/>
      <c r="D857" s="70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>
      <c r="A858" s="62"/>
      <c r="B858" s="62"/>
      <c r="C858" s="62"/>
      <c r="D858" s="70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>
      <c r="A859" s="62"/>
      <c r="B859" s="62"/>
      <c r="C859" s="62"/>
      <c r="D859" s="70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>
      <c r="A860" s="62"/>
      <c r="B860" s="62"/>
      <c r="C860" s="62"/>
      <c r="D860" s="70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>
      <c r="A861" s="62"/>
      <c r="B861" s="62"/>
      <c r="C861" s="62"/>
      <c r="D861" s="70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>
      <c r="A862" s="62"/>
      <c r="B862" s="62"/>
      <c r="C862" s="62"/>
      <c r="D862" s="70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>
      <c r="A863" s="62"/>
      <c r="B863" s="62"/>
      <c r="C863" s="62"/>
      <c r="D863" s="70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>
      <c r="A864" s="62"/>
      <c r="B864" s="62"/>
      <c r="C864" s="62"/>
      <c r="D864" s="70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>
      <c r="A865" s="62"/>
      <c r="B865" s="62"/>
      <c r="C865" s="62"/>
      <c r="D865" s="70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>
      <c r="A866" s="62"/>
      <c r="B866" s="62"/>
      <c r="C866" s="62"/>
      <c r="D866" s="70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>
      <c r="A867" s="62"/>
      <c r="B867" s="62"/>
      <c r="C867" s="62"/>
      <c r="D867" s="70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>
      <c r="A868" s="62"/>
      <c r="B868" s="62"/>
      <c r="C868" s="62"/>
      <c r="D868" s="70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>
      <c r="A869" s="62"/>
      <c r="B869" s="62"/>
      <c r="C869" s="62"/>
      <c r="D869" s="70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>
      <c r="A870" s="62"/>
      <c r="B870" s="62"/>
      <c r="C870" s="62"/>
      <c r="D870" s="70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>
      <c r="A871" s="62"/>
      <c r="B871" s="62"/>
      <c r="C871" s="62"/>
      <c r="D871" s="70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>
      <c r="A872" s="62"/>
      <c r="B872" s="62"/>
      <c r="C872" s="62"/>
      <c r="D872" s="70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>
      <c r="A873" s="62"/>
      <c r="B873" s="62"/>
      <c r="C873" s="62"/>
      <c r="D873" s="70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>
      <c r="A874" s="62"/>
      <c r="B874" s="62"/>
      <c r="C874" s="62"/>
      <c r="D874" s="70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>
      <c r="A875" s="62"/>
      <c r="B875" s="62"/>
      <c r="C875" s="62"/>
      <c r="D875" s="70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>
      <c r="A876" s="62"/>
      <c r="B876" s="62"/>
      <c r="C876" s="62"/>
      <c r="D876" s="70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>
      <c r="A877" s="62"/>
      <c r="B877" s="62"/>
      <c r="C877" s="62"/>
      <c r="D877" s="70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>
      <c r="A878" s="62"/>
      <c r="B878" s="62"/>
      <c r="C878" s="62"/>
      <c r="D878" s="70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>
      <c r="A879" s="62"/>
      <c r="B879" s="62"/>
      <c r="C879" s="62"/>
      <c r="D879" s="70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>
      <c r="A880" s="62"/>
      <c r="B880" s="62"/>
      <c r="C880" s="62"/>
      <c r="D880" s="70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>
      <c r="A881" s="62"/>
      <c r="B881" s="62"/>
      <c r="C881" s="62"/>
      <c r="D881" s="70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>
      <c r="A882" s="62"/>
      <c r="B882" s="62"/>
      <c r="C882" s="62"/>
      <c r="D882" s="70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>
      <c r="A883" s="62"/>
      <c r="B883" s="62"/>
      <c r="C883" s="62"/>
      <c r="D883" s="70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>
      <c r="A884" s="62"/>
      <c r="B884" s="62"/>
      <c r="C884" s="62"/>
      <c r="D884" s="70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>
      <c r="A885" s="62"/>
      <c r="B885" s="62"/>
      <c r="C885" s="62"/>
      <c r="D885" s="70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>
      <c r="A886" s="62"/>
      <c r="B886" s="62"/>
      <c r="C886" s="62"/>
      <c r="D886" s="70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>
      <c r="A887" s="62"/>
      <c r="B887" s="62"/>
      <c r="C887" s="62"/>
      <c r="D887" s="70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>
      <c r="A888" s="62"/>
      <c r="B888" s="62"/>
      <c r="C888" s="62"/>
      <c r="D888" s="70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>
      <c r="A889" s="62"/>
      <c r="B889" s="62"/>
      <c r="C889" s="62"/>
      <c r="D889" s="70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>
      <c r="A890" s="62"/>
      <c r="B890" s="62"/>
      <c r="C890" s="62"/>
      <c r="D890" s="70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>
      <c r="A891" s="62"/>
      <c r="B891" s="62"/>
      <c r="C891" s="62"/>
      <c r="D891" s="70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>
      <c r="A892" s="62"/>
      <c r="B892" s="62"/>
      <c r="C892" s="62"/>
      <c r="D892" s="70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>
      <c r="A893" s="62"/>
      <c r="B893" s="62"/>
      <c r="C893" s="62"/>
      <c r="D893" s="70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>
      <c r="A894" s="62"/>
      <c r="B894" s="62"/>
      <c r="C894" s="62"/>
      <c r="D894" s="70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>
      <c r="A895" s="62"/>
      <c r="B895" s="62"/>
      <c r="C895" s="62"/>
      <c r="D895" s="70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>
      <c r="A896" s="62"/>
      <c r="B896" s="62"/>
      <c r="C896" s="62"/>
      <c r="D896" s="70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>
      <c r="A897" s="62"/>
      <c r="B897" s="62"/>
      <c r="C897" s="62"/>
      <c r="D897" s="70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>
      <c r="A898" s="62"/>
      <c r="B898" s="62"/>
      <c r="C898" s="62"/>
      <c r="D898" s="70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>
      <c r="A899" s="62"/>
      <c r="B899" s="62"/>
      <c r="C899" s="62"/>
      <c r="D899" s="70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>
      <c r="A900" s="62"/>
      <c r="B900" s="62"/>
      <c r="C900" s="62"/>
      <c r="D900" s="70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>
      <c r="A901" s="62"/>
      <c r="B901" s="62"/>
      <c r="C901" s="62"/>
      <c r="D901" s="70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>
      <c r="A902" s="62"/>
      <c r="B902" s="62"/>
      <c r="C902" s="62"/>
      <c r="D902" s="70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>
      <c r="A903" s="62"/>
      <c r="B903" s="62"/>
      <c r="C903" s="62"/>
      <c r="D903" s="70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>
      <c r="A904" s="62"/>
      <c r="B904" s="62"/>
      <c r="C904" s="62"/>
      <c r="D904" s="70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>
      <c r="A905" s="62"/>
      <c r="B905" s="62"/>
      <c r="C905" s="62"/>
      <c r="D905" s="70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>
      <c r="A906" s="62"/>
      <c r="B906" s="62"/>
      <c r="C906" s="62"/>
      <c r="D906" s="70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>
      <c r="A907" s="62"/>
      <c r="B907" s="62"/>
      <c r="C907" s="62"/>
      <c r="D907" s="70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>
      <c r="A908" s="62"/>
      <c r="B908" s="62"/>
      <c r="C908" s="62"/>
      <c r="D908" s="70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>
      <c r="A909" s="62"/>
      <c r="B909" s="62"/>
      <c r="C909" s="62"/>
      <c r="D909" s="70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>
      <c r="A910" s="62"/>
      <c r="B910" s="62"/>
      <c r="C910" s="62"/>
      <c r="D910" s="70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>
      <c r="A911" s="62"/>
      <c r="B911" s="62"/>
      <c r="C911" s="62"/>
      <c r="D911" s="70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>
      <c r="A912" s="62"/>
      <c r="B912" s="62"/>
      <c r="C912" s="62"/>
      <c r="D912" s="70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>
      <c r="A913" s="62"/>
      <c r="B913" s="62"/>
      <c r="C913" s="62"/>
      <c r="D913" s="70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>
      <c r="A914" s="62"/>
      <c r="B914" s="62"/>
      <c r="C914" s="62"/>
      <c r="D914" s="70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>
      <c r="A915" s="62"/>
      <c r="B915" s="62"/>
      <c r="C915" s="62"/>
      <c r="D915" s="70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>
      <c r="A916" s="62"/>
      <c r="B916" s="62"/>
      <c r="C916" s="62"/>
      <c r="D916" s="70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>
      <c r="A917" s="62"/>
      <c r="B917" s="62"/>
      <c r="C917" s="62"/>
      <c r="D917" s="70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>
      <c r="A918" s="62"/>
      <c r="B918" s="62"/>
      <c r="C918" s="62"/>
      <c r="D918" s="70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>
      <c r="A919" s="62"/>
      <c r="B919" s="62"/>
      <c r="C919" s="62"/>
      <c r="D919" s="70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>
      <c r="A920" s="62"/>
      <c r="B920" s="62"/>
      <c r="C920" s="62"/>
      <c r="D920" s="70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>
      <c r="A921" s="62"/>
      <c r="B921" s="62"/>
      <c r="C921" s="62"/>
      <c r="D921" s="70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>
      <c r="A922" s="62"/>
      <c r="B922" s="62"/>
      <c r="C922" s="62"/>
      <c r="D922" s="70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>
      <c r="A923" s="62"/>
      <c r="B923" s="62"/>
      <c r="C923" s="62"/>
      <c r="D923" s="70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>
      <c r="A924" s="62"/>
      <c r="B924" s="62"/>
      <c r="C924" s="62"/>
      <c r="D924" s="70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>
      <c r="A925" s="62"/>
      <c r="B925" s="62"/>
      <c r="C925" s="62"/>
      <c r="D925" s="70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>
      <c r="A926" s="62"/>
      <c r="B926" s="62"/>
      <c r="C926" s="62"/>
      <c r="D926" s="70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>
      <c r="A927" s="62"/>
      <c r="B927" s="62"/>
      <c r="C927" s="62"/>
      <c r="D927" s="70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>
      <c r="A928" s="62"/>
      <c r="B928" s="62"/>
      <c r="C928" s="62"/>
      <c r="D928" s="70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>
      <c r="A929" s="62"/>
      <c r="B929" s="62"/>
      <c r="C929" s="62"/>
      <c r="D929" s="70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>
      <c r="A930" s="62"/>
      <c r="B930" s="62"/>
      <c r="C930" s="62"/>
      <c r="D930" s="70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>
      <c r="A931" s="62"/>
      <c r="B931" s="62"/>
      <c r="C931" s="62"/>
      <c r="D931" s="70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>
      <c r="A932" s="62"/>
      <c r="B932" s="62"/>
      <c r="C932" s="62"/>
      <c r="D932" s="70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>
      <c r="A933" s="62"/>
      <c r="B933" s="62"/>
      <c r="C933" s="62"/>
      <c r="D933" s="70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>
      <c r="A934" s="62"/>
      <c r="B934" s="62"/>
      <c r="C934" s="62"/>
      <c r="D934" s="70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>
      <c r="A935" s="62"/>
      <c r="B935" s="62"/>
      <c r="C935" s="62"/>
      <c r="D935" s="70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>
      <c r="A936" s="62"/>
      <c r="B936" s="62"/>
      <c r="C936" s="62"/>
      <c r="D936" s="70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>
      <c r="A937" s="62"/>
      <c r="B937" s="62"/>
      <c r="C937" s="62"/>
      <c r="D937" s="70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>
      <c r="A938" s="62"/>
      <c r="B938" s="62"/>
      <c r="C938" s="62"/>
      <c r="D938" s="70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>
      <c r="A939" s="62"/>
      <c r="B939" s="62"/>
      <c r="C939" s="62"/>
      <c r="D939" s="70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>
      <c r="A940" s="62"/>
      <c r="B940" s="62"/>
      <c r="C940" s="62"/>
      <c r="D940" s="70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>
      <c r="A941" s="62"/>
      <c r="B941" s="62"/>
      <c r="C941" s="62"/>
      <c r="D941" s="70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>
      <c r="A942" s="62"/>
      <c r="B942" s="62"/>
      <c r="C942" s="62"/>
      <c r="D942" s="70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>
      <c r="A943" s="62"/>
      <c r="B943" s="62"/>
      <c r="C943" s="62"/>
      <c r="D943" s="70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>
      <c r="A944" s="62"/>
      <c r="B944" s="62"/>
      <c r="C944" s="62"/>
      <c r="D944" s="70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>
      <c r="A945" s="62"/>
      <c r="B945" s="62"/>
      <c r="C945" s="62"/>
      <c r="D945" s="70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>
      <c r="A946" s="62"/>
      <c r="B946" s="62"/>
      <c r="C946" s="62"/>
      <c r="D946" s="70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>
      <c r="A947" s="62"/>
      <c r="B947" s="62"/>
      <c r="C947" s="62"/>
      <c r="D947" s="70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>
      <c r="A948" s="62"/>
      <c r="B948" s="62"/>
      <c r="C948" s="62"/>
      <c r="D948" s="70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>
      <c r="A949" s="62"/>
      <c r="B949" s="62"/>
      <c r="C949" s="62"/>
      <c r="D949" s="70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>
      <c r="A950" s="62"/>
      <c r="B950" s="62"/>
      <c r="C950" s="62"/>
      <c r="D950" s="70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>
      <c r="A951" s="62"/>
      <c r="B951" s="62"/>
      <c r="C951" s="62"/>
      <c r="D951" s="70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>
      <c r="A952" s="62"/>
      <c r="B952" s="62"/>
      <c r="C952" s="62"/>
      <c r="D952" s="70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>
      <c r="A953" s="62"/>
      <c r="B953" s="62"/>
      <c r="C953" s="62"/>
      <c r="D953" s="70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>
      <c r="A954" s="62"/>
      <c r="B954" s="62"/>
      <c r="C954" s="62"/>
      <c r="D954" s="70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>
      <c r="A955" s="62"/>
      <c r="B955" s="62"/>
      <c r="C955" s="62"/>
      <c r="D955" s="70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>
      <c r="A956" s="62"/>
      <c r="B956" s="62"/>
      <c r="C956" s="62"/>
      <c r="D956" s="70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>
      <c r="A957" s="62"/>
      <c r="B957" s="62"/>
      <c r="C957" s="62"/>
      <c r="D957" s="70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>
      <c r="A958" s="62"/>
      <c r="B958" s="62"/>
      <c r="C958" s="62"/>
      <c r="D958" s="70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>
      <c r="A959" s="62"/>
      <c r="B959" s="62"/>
      <c r="C959" s="62"/>
      <c r="D959" s="70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>
      <c r="A960" s="62"/>
      <c r="B960" s="62"/>
      <c r="C960" s="62"/>
      <c r="D960" s="70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>
      <c r="A961" s="62"/>
      <c r="B961" s="62"/>
      <c r="C961" s="62"/>
      <c r="D961" s="70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>
      <c r="A962" s="62"/>
      <c r="B962" s="62"/>
      <c r="C962" s="62"/>
      <c r="D962" s="70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>
      <c r="A963" s="62"/>
      <c r="B963" s="62"/>
      <c r="C963" s="62"/>
      <c r="D963" s="70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>
      <c r="A964" s="62"/>
      <c r="B964" s="62"/>
      <c r="C964" s="62"/>
      <c r="D964" s="70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>
      <c r="A965" s="62"/>
      <c r="B965" s="62"/>
      <c r="C965" s="62"/>
      <c r="D965" s="70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>
      <c r="A966" s="62"/>
      <c r="B966" s="62"/>
      <c r="C966" s="62"/>
      <c r="D966" s="70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>
      <c r="A967" s="62"/>
      <c r="B967" s="62"/>
      <c r="C967" s="62"/>
      <c r="D967" s="70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>
      <c r="A968" s="62"/>
      <c r="B968" s="62"/>
      <c r="C968" s="62"/>
      <c r="D968" s="70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>
      <c r="A969" s="62"/>
      <c r="B969" s="62"/>
      <c r="C969" s="62"/>
      <c r="D969" s="70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>
      <c r="A970" s="62"/>
      <c r="B970" s="62"/>
      <c r="C970" s="62"/>
      <c r="D970" s="70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>
      <c r="A971" s="62"/>
      <c r="B971" s="62"/>
      <c r="C971" s="62"/>
      <c r="D971" s="70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>
      <c r="A972" s="62"/>
      <c r="B972" s="62"/>
      <c r="C972" s="62"/>
      <c r="D972" s="70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>
      <c r="A973" s="62"/>
      <c r="B973" s="62"/>
      <c r="C973" s="62"/>
      <c r="D973" s="70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>
      <c r="A974" s="62"/>
      <c r="B974" s="62"/>
      <c r="C974" s="62"/>
      <c r="D974" s="70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>
      <c r="A975" s="62"/>
      <c r="B975" s="62"/>
      <c r="C975" s="62"/>
      <c r="D975" s="70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>
      <c r="A976" s="62"/>
      <c r="B976" s="62"/>
      <c r="C976" s="62"/>
      <c r="D976" s="70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>
      <c r="A977" s="62"/>
      <c r="B977" s="62"/>
      <c r="C977" s="62"/>
      <c r="D977" s="70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>
      <c r="A978" s="62"/>
      <c r="B978" s="62"/>
      <c r="C978" s="62"/>
      <c r="D978" s="70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>
      <c r="A979" s="62"/>
      <c r="B979" s="62"/>
      <c r="C979" s="62"/>
      <c r="D979" s="70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>
      <c r="A980" s="62"/>
      <c r="B980" s="62"/>
      <c r="C980" s="62"/>
      <c r="D980" s="70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>
      <c r="A981" s="62"/>
      <c r="B981" s="62"/>
      <c r="C981" s="62"/>
      <c r="D981" s="70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>
      <c r="A982" s="62"/>
      <c r="B982" s="62"/>
      <c r="C982" s="62"/>
      <c r="D982" s="70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>
      <c r="A983" s="62"/>
      <c r="B983" s="62"/>
      <c r="C983" s="62"/>
      <c r="D983" s="70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>
      <c r="A984" s="62"/>
      <c r="B984" s="62"/>
      <c r="C984" s="62"/>
      <c r="D984" s="70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>
      <c r="A985" s="62"/>
      <c r="B985" s="62"/>
      <c r="C985" s="62"/>
      <c r="D985" s="70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>
      <c r="A986" s="62"/>
      <c r="B986" s="62"/>
      <c r="C986" s="62"/>
      <c r="D986" s="70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>
      <c r="A987" s="62"/>
      <c r="B987" s="62"/>
      <c r="C987" s="62"/>
      <c r="D987" s="70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>
      <c r="A988" s="62"/>
      <c r="B988" s="62"/>
      <c r="C988" s="62"/>
      <c r="D988" s="70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>
      <c r="A989" s="62"/>
      <c r="B989" s="62"/>
      <c r="C989" s="62"/>
      <c r="D989" s="70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>
      <c r="A990" s="62"/>
      <c r="B990" s="62"/>
      <c r="C990" s="62"/>
      <c r="D990" s="70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>
      <c r="A991" s="62"/>
      <c r="B991" s="62"/>
      <c r="C991" s="62"/>
      <c r="D991" s="70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>
      <c r="A992" s="62"/>
      <c r="B992" s="62"/>
      <c r="C992" s="62"/>
      <c r="D992" s="70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>
      <c r="A993" s="62"/>
      <c r="B993" s="62"/>
      <c r="C993" s="62"/>
      <c r="D993" s="70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>
      <c r="A994" s="62"/>
      <c r="B994" s="62"/>
      <c r="C994" s="62"/>
      <c r="D994" s="70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>
      <c r="A995" s="62"/>
      <c r="B995" s="62"/>
      <c r="C995" s="62"/>
      <c r="D995" s="70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>
      <c r="A996" s="62"/>
      <c r="B996" s="62"/>
      <c r="C996" s="62"/>
      <c r="D996" s="70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>
      <c r="A997" s="62"/>
      <c r="B997" s="62"/>
      <c r="C997" s="62"/>
      <c r="D997" s="70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>
      <c r="A998" s="62"/>
      <c r="B998" s="62"/>
      <c r="C998" s="62"/>
      <c r="D998" s="70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>
      <c r="A999" s="62"/>
      <c r="B999" s="62"/>
      <c r="C999" s="62"/>
      <c r="D999" s="70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>
      <c r="A1000" s="62"/>
      <c r="B1000" s="62"/>
      <c r="C1000" s="62"/>
      <c r="D1000" s="70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  <row r="1001" spans="1:26">
      <c r="A1001" s="62"/>
      <c r="B1001" s="62"/>
      <c r="C1001" s="62"/>
      <c r="D1001" s="70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</row>
    <row r="1002" spans="1:26">
      <c r="A1002" s="62"/>
      <c r="B1002" s="62"/>
      <c r="C1002" s="62"/>
      <c r="D1002" s="70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</row>
    <row r="1003" spans="1:26">
      <c r="A1003" s="62"/>
      <c r="B1003" s="62"/>
      <c r="C1003" s="62"/>
      <c r="D1003" s="70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</row>
    <row r="1004" spans="1:26">
      <c r="A1004" s="62"/>
      <c r="B1004" s="62"/>
      <c r="C1004" s="62"/>
      <c r="D1004" s="70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</row>
    <row r="1005" spans="1:26">
      <c r="A1005" s="62"/>
      <c r="B1005" s="62"/>
      <c r="C1005" s="62"/>
      <c r="D1005" s="70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</row>
    <row r="1006" spans="1:26">
      <c r="A1006" s="62"/>
      <c r="B1006" s="62"/>
      <c r="C1006" s="62"/>
      <c r="D1006" s="70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</row>
    <row r="1007" spans="1:26">
      <c r="A1007" s="62"/>
      <c r="B1007" s="62"/>
      <c r="C1007" s="62"/>
      <c r="D1007" s="70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</row>
    <row r="1008" spans="1:26">
      <c r="A1008" s="62"/>
      <c r="B1008" s="62"/>
      <c r="C1008" s="62"/>
      <c r="D1008" s="70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</row>
    <row r="1009" spans="1:26">
      <c r="A1009" s="62"/>
      <c r="B1009" s="62"/>
      <c r="C1009" s="62"/>
      <c r="D1009" s="70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</row>
    <row r="1010" spans="1:26">
      <c r="A1010" s="62"/>
      <c r="B1010" s="62"/>
      <c r="C1010" s="62"/>
      <c r="D1010" s="70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</row>
    <row r="1011" spans="1:26">
      <c r="A1011" s="62"/>
      <c r="B1011" s="62"/>
      <c r="C1011" s="62"/>
      <c r="D1011" s="70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</row>
    <row r="1012" spans="1:26">
      <c r="A1012" s="62"/>
      <c r="B1012" s="62"/>
      <c r="C1012" s="62"/>
      <c r="D1012" s="70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</row>
    <row r="1013" spans="1:26">
      <c r="A1013" s="62"/>
      <c r="B1013" s="62"/>
      <c r="C1013" s="62"/>
      <c r="D1013" s="70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</row>
    <row r="1014" spans="1:26">
      <c r="A1014" s="62"/>
      <c r="B1014" s="62"/>
      <c r="C1014" s="62"/>
      <c r="D1014" s="70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</row>
    <row r="1015" spans="1:26">
      <c r="A1015" s="62"/>
      <c r="B1015" s="62"/>
      <c r="C1015" s="62"/>
      <c r="D1015" s="70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</row>
    <row r="1016" spans="1:26">
      <c r="A1016" s="62"/>
      <c r="B1016" s="62"/>
      <c r="C1016" s="62"/>
      <c r="D1016" s="70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</row>
    <row r="1017" spans="1:26">
      <c r="A1017" s="62"/>
      <c r="B1017" s="62"/>
      <c r="C1017" s="62"/>
      <c r="D1017" s="70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</row>
    <row r="1018" spans="1:26">
      <c r="A1018" s="62"/>
      <c r="B1018" s="62"/>
      <c r="C1018" s="62"/>
      <c r="D1018" s="70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</row>
  </sheetData>
  <sheetProtection algorithmName="SHA-512" hashValue="JNx59T74NUvybp8juiqgrEWTvMvkKyjKFYLkQxhMWPnJNd0s5+eDyWCSRqfwHg4RODUEBhDDKib+hulTBemNnw==" saltValue="FvUaljBamTQS3RJ00ZEW0A==" spinCount="100000" sheet="1" objects="1" scenarios="1"/>
  <mergeCells count="11">
    <mergeCell ref="B22:E22"/>
    <mergeCell ref="B23:E23"/>
    <mergeCell ref="B24:C24"/>
    <mergeCell ref="B25:B42"/>
    <mergeCell ref="C63:E63"/>
    <mergeCell ref="B43:B58"/>
    <mergeCell ref="B59:B72"/>
    <mergeCell ref="C25:E25"/>
    <mergeCell ref="C29:E29"/>
    <mergeCell ref="C43:E43"/>
    <mergeCell ref="C59:E59"/>
  </mergeCells>
  <dataValidations count="1">
    <dataValidation type="list" allowBlank="1" showInputMessage="1" showErrorMessage="1" sqref="D64:D72 D30:D42 D44:D58 D26:D28 D60:D62">
      <formula1>ListYSN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1880D10-2DB0-40BC-830D-08A7ED582C9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240F34C2-88DD-490F-8F1C-7DB43B1BA449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9" operator="equal" id="{6769FF53-F0B0-464E-B4FA-6A45ED38CF5D}">
            <xm:f>Lists!$A$2</xm:f>
            <x14:dxf>
              <fill>
                <patternFill>
                  <bgColor rgb="FF00B050"/>
                </patternFill>
              </fill>
            </x14:dxf>
          </x14:cfRule>
          <xm:sqref>D26:D28</xm:sqref>
        </x14:conditionalFormatting>
        <x14:conditionalFormatting xmlns:xm="http://schemas.microsoft.com/office/excel/2006/main">
          <x14:cfRule type="cellIs" priority="1" operator="equal" id="{0BC4ABFE-2B03-4511-BD7E-C319CE7C4238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B62593A0-CF68-40A7-B380-CBDD7C09491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476DEDA6-8B3F-43A6-9953-D9B022D42921}">
            <xm:f>Lists!$A$2</xm:f>
            <x14:dxf>
              <fill>
                <patternFill>
                  <bgColor rgb="FF00B050"/>
                </patternFill>
              </fill>
            </x14:dxf>
          </x14:cfRule>
          <xm:sqref>D64:D72</xm:sqref>
        </x14:conditionalFormatting>
        <x14:conditionalFormatting xmlns:xm="http://schemas.microsoft.com/office/excel/2006/main">
          <x14:cfRule type="cellIs" priority="10" operator="equal" id="{B988B7AA-C747-476E-8143-3FAC3FD30B37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754F8BA5-59B2-418D-BE9F-FB4080FA212E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12" operator="equal" id="{F99BACD5-E111-47D3-9601-B10141E181F4}">
            <xm:f>Lists!$A$2</xm:f>
            <x14:dxf>
              <fill>
                <patternFill>
                  <bgColor rgb="FF00B050"/>
                </patternFill>
              </fill>
            </x14:dxf>
          </x14:cfRule>
          <xm:sqref>D30:D42</xm:sqref>
        </x14:conditionalFormatting>
        <x14:conditionalFormatting xmlns:xm="http://schemas.microsoft.com/office/excel/2006/main">
          <x14:cfRule type="cellIs" priority="7" operator="equal" id="{FCADD8D7-92D4-44A9-BA22-E8454FCEC1B4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5E79AA8-D854-4085-955D-7DB38DD149D4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9" operator="equal" id="{7148AA56-7982-4C50-B17A-6A4C2C4CFD89}">
            <xm:f>Lists!$A$2</xm:f>
            <x14:dxf>
              <fill>
                <patternFill>
                  <bgColor rgb="FF00B050"/>
                </patternFill>
              </fill>
            </x14:dxf>
          </x14:cfRule>
          <xm:sqref>D44:D58</xm:sqref>
        </x14:conditionalFormatting>
        <x14:conditionalFormatting xmlns:xm="http://schemas.microsoft.com/office/excel/2006/main">
          <x14:cfRule type="cellIs" priority="4" operator="equal" id="{49A9679F-3F48-4B1D-A806-8F6B8B86AD4F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5" operator="equal" id="{28F43D56-37CA-47D4-A197-5D80AE7490B2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equal" id="{7636F4F3-0724-4D91-9603-4BF2331D4C14}">
            <xm:f>Lists!$A$2</xm:f>
            <x14:dxf>
              <fill>
                <patternFill>
                  <bgColor rgb="FF00B050"/>
                </patternFill>
              </fill>
            </x14:dxf>
          </x14:cfRule>
          <xm:sqref>D60:D62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4659260841701"/>
    <outlinePr summaryBelow="0" summaryRight="0"/>
  </sheetPr>
  <dimension ref="A2:AE1028"/>
  <sheetViews>
    <sheetView showRowColHeaders="0" zoomScale="90" zoomScaleNormal="90" workbookViewId="0">
      <selection activeCell="B31" sqref="B31:J31"/>
    </sheetView>
  </sheetViews>
  <sheetFormatPr defaultColWidth="14.453125" defaultRowHeight="12.5"/>
  <cols>
    <col min="1" max="1" width="3.453125" style="40" customWidth="1"/>
    <col min="2" max="2" width="10.453125" style="40" customWidth="1"/>
    <col min="3" max="3" width="20.08984375" style="40" customWidth="1"/>
    <col min="4" max="4" width="9.08984375" style="40" hidden="1" customWidth="1"/>
    <col min="5" max="5" width="8.08984375" style="40" hidden="1" customWidth="1"/>
    <col min="6" max="6" width="8" style="40" hidden="1" customWidth="1"/>
    <col min="7" max="7" width="16" style="40" customWidth="1"/>
    <col min="8" max="8" width="80.08984375" style="40" customWidth="1"/>
    <col min="9" max="9" width="11.08984375" style="40" customWidth="1"/>
    <col min="10" max="10" width="44.08984375" style="40" customWidth="1"/>
    <col min="11" max="11" width="7" style="42" customWidth="1"/>
    <col min="12" max="12" width="46.08984375" style="42" hidden="1" customWidth="1"/>
    <col min="13" max="13" width="14.453125" style="42" hidden="1" customWidth="1"/>
    <col min="14" max="14" width="21.81640625" style="42" hidden="1" customWidth="1"/>
    <col min="15" max="17" width="14.453125" style="42" hidden="1" customWidth="1"/>
    <col min="18" max="16384" width="14.453125" style="42"/>
  </cols>
  <sheetData>
    <row r="2" spans="2:10">
      <c r="B2" s="4"/>
      <c r="C2" s="4"/>
      <c r="D2" s="4"/>
      <c r="E2" s="4"/>
      <c r="F2" s="4"/>
      <c r="G2" s="4"/>
      <c r="H2" s="4"/>
      <c r="I2" s="4"/>
      <c r="J2" s="4"/>
    </row>
    <row r="3" spans="2:10">
      <c r="B3" s="4"/>
      <c r="C3" s="4"/>
      <c r="D3" s="4"/>
      <c r="E3" s="4"/>
      <c r="F3" s="4"/>
      <c r="G3" s="4"/>
      <c r="H3" s="4"/>
      <c r="I3" s="4"/>
      <c r="J3" s="4"/>
    </row>
    <row r="4" spans="2:10">
      <c r="B4" s="4"/>
      <c r="C4" s="4"/>
      <c r="D4" s="4"/>
      <c r="E4" s="4"/>
      <c r="F4" s="4"/>
      <c r="G4" s="4"/>
      <c r="H4" s="4"/>
      <c r="I4" s="4"/>
      <c r="J4" s="4"/>
    </row>
    <row r="5" spans="2:10">
      <c r="B5" s="4"/>
      <c r="C5" s="4"/>
      <c r="D5" s="4"/>
      <c r="E5" s="4"/>
      <c r="F5" s="4"/>
      <c r="G5" s="4"/>
      <c r="H5" s="4"/>
      <c r="I5" s="4"/>
      <c r="J5" s="4"/>
    </row>
    <row r="6" spans="2:10">
      <c r="B6" s="4"/>
      <c r="C6" s="4"/>
      <c r="D6" s="4"/>
      <c r="E6" s="4"/>
      <c r="F6" s="4"/>
      <c r="G6" s="4"/>
      <c r="H6" s="4"/>
      <c r="I6" s="4"/>
      <c r="J6" s="4"/>
    </row>
    <row r="7" spans="2:10">
      <c r="B7" s="4"/>
      <c r="C7" s="4"/>
      <c r="D7" s="4"/>
      <c r="E7" s="4"/>
      <c r="F7" s="4"/>
      <c r="G7" s="4"/>
      <c r="H7" s="4"/>
      <c r="I7" s="4"/>
      <c r="J7" s="4"/>
    </row>
    <row r="8" spans="2:10">
      <c r="B8" s="4"/>
      <c r="C8" s="4"/>
      <c r="D8" s="4"/>
      <c r="E8" s="4"/>
      <c r="F8" s="4"/>
      <c r="G8" s="4"/>
      <c r="H8" s="4"/>
      <c r="I8" s="4"/>
      <c r="J8" s="4"/>
    </row>
    <row r="9" spans="2:10">
      <c r="B9" s="4"/>
      <c r="C9" s="4"/>
      <c r="D9" s="4"/>
      <c r="E9" s="4"/>
      <c r="F9" s="4"/>
      <c r="G9" s="4"/>
      <c r="H9" s="4"/>
      <c r="I9" s="4"/>
      <c r="J9" s="4"/>
    </row>
    <row r="10" spans="2:10">
      <c r="B10" s="4"/>
      <c r="C10" s="4"/>
      <c r="D10" s="4"/>
      <c r="E10" s="4"/>
      <c r="F10" s="4"/>
      <c r="G10" s="4"/>
      <c r="H10" s="4"/>
      <c r="I10" s="4"/>
      <c r="J10" s="4"/>
    </row>
    <row r="11" spans="2:10">
      <c r="B11" s="4"/>
      <c r="C11" s="4"/>
      <c r="D11" s="4"/>
      <c r="E11" s="4"/>
      <c r="F11" s="4"/>
      <c r="G11" s="4"/>
      <c r="H11" s="4"/>
      <c r="I11" s="4"/>
      <c r="J11" s="4"/>
    </row>
    <row r="12" spans="2:10">
      <c r="B12" s="4"/>
      <c r="C12" s="4"/>
      <c r="D12" s="4"/>
      <c r="E12" s="4"/>
      <c r="F12" s="4"/>
      <c r="G12" s="4"/>
      <c r="H12" s="4"/>
      <c r="I12" s="4"/>
      <c r="J12" s="4"/>
    </row>
    <row r="13" spans="2:10">
      <c r="B13" s="4"/>
      <c r="C13" s="4"/>
      <c r="D13" s="4"/>
      <c r="E13" s="4"/>
      <c r="F13" s="4"/>
      <c r="G13" s="4"/>
      <c r="H13" s="4"/>
      <c r="I13" s="4"/>
      <c r="J13" s="4"/>
    </row>
    <row r="14" spans="2:10">
      <c r="B14" s="4"/>
      <c r="C14" s="4"/>
      <c r="D14" s="4"/>
      <c r="E14" s="4"/>
      <c r="F14" s="4"/>
      <c r="G14" s="4"/>
      <c r="H14" s="4"/>
      <c r="I14" s="4"/>
      <c r="J14" s="4"/>
    </row>
    <row r="15" spans="2:10">
      <c r="B15" s="4"/>
      <c r="C15" s="4"/>
      <c r="D15" s="4"/>
      <c r="E15" s="4"/>
      <c r="F15" s="4"/>
      <c r="G15" s="4"/>
      <c r="H15" s="4"/>
      <c r="I15" s="4"/>
      <c r="J15" s="4"/>
    </row>
    <row r="16" spans="2:10">
      <c r="B16" s="4"/>
      <c r="C16" s="4"/>
      <c r="D16" s="4"/>
      <c r="E16" s="4"/>
      <c r="F16" s="4"/>
      <c r="G16" s="4"/>
      <c r="H16" s="4"/>
      <c r="I16" s="4"/>
      <c r="J16" s="4"/>
    </row>
    <row r="17" spans="1:31">
      <c r="B17" s="4"/>
      <c r="C17" s="4"/>
      <c r="D17" s="4"/>
      <c r="E17" s="4"/>
      <c r="F17" s="4"/>
      <c r="G17" s="4"/>
      <c r="H17" s="4"/>
      <c r="I17" s="4"/>
      <c r="J17" s="4"/>
    </row>
    <row r="18" spans="1:31">
      <c r="B18" s="4"/>
      <c r="C18" s="4"/>
      <c r="D18" s="4"/>
      <c r="E18" s="4"/>
      <c r="F18" s="4"/>
      <c r="G18" s="4"/>
      <c r="H18" s="4"/>
      <c r="I18" s="4"/>
      <c r="J18" s="4"/>
    </row>
    <row r="19" spans="1:31">
      <c r="B19" s="4"/>
      <c r="C19" s="4"/>
      <c r="D19" s="4"/>
      <c r="E19" s="4"/>
      <c r="F19" s="4"/>
      <c r="G19" s="4"/>
      <c r="H19" s="4"/>
      <c r="I19" s="4"/>
      <c r="J19" s="4"/>
    </row>
    <row r="20" spans="1:31">
      <c r="B20" s="4"/>
      <c r="C20" s="4"/>
      <c r="D20" s="4"/>
      <c r="E20" s="4"/>
      <c r="F20" s="4"/>
      <c r="G20" s="4"/>
      <c r="H20" s="4"/>
      <c r="I20" s="4"/>
      <c r="J20" s="4"/>
    </row>
    <row r="21" spans="1:31">
      <c r="B21" s="4"/>
      <c r="C21" s="4"/>
      <c r="D21" s="4"/>
      <c r="E21" s="4"/>
      <c r="F21" s="4"/>
      <c r="G21" s="4"/>
      <c r="H21" s="4"/>
      <c r="I21" s="4"/>
      <c r="J21" s="4"/>
    </row>
    <row r="22" spans="1:31">
      <c r="B22" s="4"/>
      <c r="C22" s="4"/>
      <c r="D22" s="4"/>
      <c r="E22" s="4"/>
      <c r="F22" s="4"/>
      <c r="G22" s="4"/>
      <c r="H22" s="4"/>
      <c r="I22" s="4"/>
      <c r="J22" s="4"/>
    </row>
    <row r="23" spans="1:31">
      <c r="B23" s="4"/>
      <c r="C23" s="4"/>
      <c r="D23" s="4"/>
      <c r="E23" s="4"/>
      <c r="F23" s="4"/>
      <c r="G23" s="4"/>
      <c r="H23" s="4"/>
      <c r="I23" s="4"/>
      <c r="J23" s="4"/>
    </row>
    <row r="24" spans="1:31">
      <c r="B24" s="4"/>
      <c r="C24" s="4"/>
      <c r="D24" s="4"/>
      <c r="E24" s="4"/>
      <c r="F24" s="4"/>
      <c r="G24" s="4"/>
      <c r="H24" s="4"/>
      <c r="I24" s="4"/>
      <c r="J24" s="4"/>
    </row>
    <row r="25" spans="1:31">
      <c r="B25" s="4"/>
      <c r="C25" s="4"/>
      <c r="D25" s="4"/>
      <c r="E25" s="4"/>
      <c r="F25" s="4"/>
      <c r="G25" s="4"/>
      <c r="H25" s="4"/>
      <c r="I25" s="4"/>
      <c r="J25" s="4"/>
    </row>
    <row r="26" spans="1:31">
      <c r="B26" s="4"/>
      <c r="C26" s="4"/>
      <c r="D26" s="4"/>
      <c r="E26" s="4"/>
      <c r="F26" s="4"/>
      <c r="G26" s="4"/>
      <c r="H26" s="4"/>
      <c r="I26" s="4"/>
      <c r="J26" s="4"/>
    </row>
    <row r="27" spans="1:31">
      <c r="B27" s="4"/>
      <c r="C27" s="4"/>
      <c r="D27" s="4"/>
      <c r="E27" s="4"/>
      <c r="F27" s="4"/>
      <c r="G27" s="4"/>
      <c r="H27" s="4"/>
      <c r="I27" s="4"/>
      <c r="J27" s="4"/>
    </row>
    <row r="28" spans="1:31">
      <c r="B28" s="4"/>
      <c r="C28" s="4"/>
      <c r="D28" s="4"/>
      <c r="E28" s="4"/>
      <c r="F28" s="4"/>
      <c r="G28" s="4"/>
      <c r="H28" s="4"/>
      <c r="I28" s="4"/>
      <c r="J28" s="4"/>
    </row>
    <row r="29" spans="1:31" s="46" customFormat="1" ht="14">
      <c r="A29" s="41"/>
      <c r="B29" s="3"/>
      <c r="C29" s="3"/>
      <c r="D29" s="3"/>
      <c r="E29" s="3"/>
      <c r="F29" s="3"/>
      <c r="G29" s="3"/>
      <c r="H29" s="3"/>
      <c r="I29" s="3"/>
      <c r="J29" s="3"/>
    </row>
    <row r="30" spans="1:31" s="46" customFormat="1" ht="14.5" thickBot="1">
      <c r="A30" s="41"/>
      <c r="B30" s="41"/>
      <c r="C30" s="41"/>
      <c r="D30" s="41"/>
      <c r="E30" s="41"/>
      <c r="F30" s="41"/>
      <c r="G30" s="41"/>
      <c r="H30" s="41"/>
      <c r="I30" s="41"/>
      <c r="J30" s="41"/>
    </row>
    <row r="31" spans="1:31" ht="28">
      <c r="A31" s="43"/>
      <c r="B31" s="529" t="s">
        <v>1030</v>
      </c>
      <c r="C31" s="530"/>
      <c r="D31" s="530"/>
      <c r="E31" s="530"/>
      <c r="F31" s="530"/>
      <c r="G31" s="530"/>
      <c r="H31" s="530"/>
      <c r="I31" s="530"/>
      <c r="J31" s="531"/>
      <c r="K31" s="47"/>
      <c r="L31" s="48"/>
      <c r="M31" s="47"/>
      <c r="N31" s="47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</row>
    <row r="32" spans="1:31" ht="35">
      <c r="A32" s="43"/>
      <c r="B32" s="266" t="s">
        <v>879</v>
      </c>
      <c r="C32" s="154" t="s">
        <v>756</v>
      </c>
      <c r="D32" s="154" t="s">
        <v>757</v>
      </c>
      <c r="E32" s="154" t="s">
        <v>758</v>
      </c>
      <c r="F32" s="154" t="s">
        <v>759</v>
      </c>
      <c r="G32" s="154" t="s">
        <v>760</v>
      </c>
      <c r="H32" s="154" t="s">
        <v>761</v>
      </c>
      <c r="I32" s="154" t="s">
        <v>762</v>
      </c>
      <c r="J32" s="325" t="s">
        <v>763</v>
      </c>
      <c r="K32" s="47"/>
      <c r="L32" s="26"/>
      <c r="M32" s="26" t="s">
        <v>764</v>
      </c>
      <c r="N32" s="26" t="s">
        <v>765</v>
      </c>
      <c r="O32" s="26" t="s">
        <v>766</v>
      </c>
      <c r="P32" s="26" t="s">
        <v>414</v>
      </c>
      <c r="Q32" s="26" t="s">
        <v>767</v>
      </c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</row>
    <row r="33" spans="1:31" ht="40">
      <c r="A33" s="44"/>
      <c r="B33" s="528" t="s">
        <v>768</v>
      </c>
      <c r="C33" s="155" t="s">
        <v>769</v>
      </c>
      <c r="D33" s="155">
        <f t="shared" ref="D33:D40" si="0">COUNTIF(G33,"Гендер")</f>
        <v>0</v>
      </c>
      <c r="E33" s="155">
        <f>COUNTIF($G33,"Нормы")</f>
        <v>1</v>
      </c>
      <c r="F33" s="155">
        <f>COUNTIF($G33,"Права")</f>
        <v>0</v>
      </c>
      <c r="G33" s="156" t="s">
        <v>770</v>
      </c>
      <c r="H33" s="157" t="s">
        <v>660</v>
      </c>
      <c r="I33" s="329"/>
      <c r="J33" s="330"/>
      <c r="K33" s="50"/>
      <c r="L33" s="26" t="s">
        <v>74</v>
      </c>
      <c r="M33" s="26">
        <f>COUNTIF($I$33:$I$41,Lists!$C$2)</f>
        <v>0</v>
      </c>
      <c r="N33" s="26">
        <f>COUNTIF($I$33:$I$41,Lists!$C$3)</f>
        <v>0</v>
      </c>
      <c r="O33" s="26">
        <f>COUNTIF($I$33:$I$41,Lists!$C$4)</f>
        <v>0</v>
      </c>
      <c r="P33" s="26">
        <f>COUNTIF($I$33:$I$41,Lists!$C$5)</f>
        <v>0</v>
      </c>
      <c r="Q33" s="26">
        <f>COUNTIF($I$33:$I$41,"")</f>
        <v>9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</row>
    <row r="34" spans="1:31" ht="28">
      <c r="A34" s="44"/>
      <c r="B34" s="527"/>
      <c r="C34" s="158" t="s">
        <v>771</v>
      </c>
      <c r="D34" s="155">
        <f t="shared" si="0"/>
        <v>1</v>
      </c>
      <c r="E34" s="155">
        <f>COUNTIF($G34,"Нормы")</f>
        <v>0</v>
      </c>
      <c r="F34" s="158">
        <f>COUNTIF($G34,"Права")</f>
        <v>0</v>
      </c>
      <c r="G34" s="159" t="s">
        <v>772</v>
      </c>
      <c r="H34" s="160" t="s">
        <v>75</v>
      </c>
      <c r="I34" s="331"/>
      <c r="J34" s="332"/>
      <c r="K34" s="50"/>
      <c r="L34" s="26" t="s">
        <v>412</v>
      </c>
      <c r="M34" s="26">
        <f>COUNTIF($I$42:$I$49,Lists!$C$2)</f>
        <v>0</v>
      </c>
      <c r="N34" s="26">
        <f>COUNTIF($I$42:$I$49,Lists!$C$3)</f>
        <v>0</v>
      </c>
      <c r="O34" s="26">
        <f>COUNTIF($I$42:$I$49,Lists!$C$4)</f>
        <v>0</v>
      </c>
      <c r="P34" s="26">
        <f>COUNTIF($I$42:$I$49,Lists!$C$5)</f>
        <v>0</v>
      </c>
      <c r="Q34" s="26">
        <f>COUNTIF($I$42:$I$49,"")</f>
        <v>8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</row>
    <row r="35" spans="1:31" ht="28">
      <c r="A35" s="44"/>
      <c r="B35" s="527"/>
      <c r="C35" s="158" t="s">
        <v>769</v>
      </c>
      <c r="D35" s="155">
        <f t="shared" si="0"/>
        <v>0</v>
      </c>
      <c r="E35" s="155">
        <f>COUNTIF($G35,"Нормы")</f>
        <v>1</v>
      </c>
      <c r="F35" s="158">
        <f>COUNTIF($G35,"Права")</f>
        <v>0</v>
      </c>
      <c r="G35" s="159" t="s">
        <v>770</v>
      </c>
      <c r="H35" s="160" t="s">
        <v>325</v>
      </c>
      <c r="I35" s="331"/>
      <c r="J35" s="332"/>
      <c r="K35" s="50"/>
      <c r="L35" s="26" t="s">
        <v>773</v>
      </c>
      <c r="M35" s="26">
        <f>COUNTIF($I$50:$I$55,Lists!$C$2)</f>
        <v>0</v>
      </c>
      <c r="N35" s="26">
        <f>COUNTIF($I$50:$I$55,Lists!$C$3)</f>
        <v>0</v>
      </c>
      <c r="O35" s="26">
        <f>COUNTIF($I$50:$I$55,Lists!$C$4)</f>
        <v>0</v>
      </c>
      <c r="P35" s="26">
        <f>COUNTIF($I$50:$I$55,Lists!$C$5)</f>
        <v>0</v>
      </c>
      <c r="Q35" s="26">
        <f>COUNTIF($I$50:$I$55,"")</f>
        <v>6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</row>
    <row r="36" spans="1:31" ht="28">
      <c r="A36" s="44"/>
      <c r="B36" s="527"/>
      <c r="C36" s="158" t="s">
        <v>771</v>
      </c>
      <c r="D36" s="155">
        <f t="shared" si="0"/>
        <v>0</v>
      </c>
      <c r="E36" s="155">
        <f>COUNTIF($G36,"Нормы")</f>
        <v>0</v>
      </c>
      <c r="F36" s="158">
        <f>COUNTIF($G36,"Права")</f>
        <v>0</v>
      </c>
      <c r="G36" s="159" t="s">
        <v>76</v>
      </c>
      <c r="H36" s="160" t="s">
        <v>77</v>
      </c>
      <c r="I36" s="331"/>
      <c r="J36" s="332"/>
      <c r="K36" s="50"/>
      <c r="L36" s="26" t="s">
        <v>397</v>
      </c>
      <c r="M36" s="26">
        <f>COUNTIF($I$56:$I$63,Lists!$C$2)</f>
        <v>0</v>
      </c>
      <c r="N36" s="26">
        <f>COUNTIF($I$56:$I$63,Lists!$C$3)</f>
        <v>0</v>
      </c>
      <c r="O36" s="26">
        <f>COUNTIF($I$56:$I$63,Lists!$C$4)</f>
        <v>0</v>
      </c>
      <c r="P36" s="26">
        <f>COUNTIF($I$56:$I$63,Lists!$C$5)</f>
        <v>0</v>
      </c>
      <c r="Q36" s="26">
        <f>COUNTIF($I$56:$I$63,"")</f>
        <v>8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</row>
    <row r="37" spans="1:31" ht="28">
      <c r="A37" s="44"/>
      <c r="B37" s="527"/>
      <c r="C37" s="158" t="s">
        <v>774</v>
      </c>
      <c r="D37" s="155">
        <f t="shared" si="0"/>
        <v>0</v>
      </c>
      <c r="E37" s="155">
        <f>COUNTIF($G37,"Нормы")</f>
        <v>0</v>
      </c>
      <c r="F37" s="158">
        <f>COUNTIF($G37,"Права")</f>
        <v>1</v>
      </c>
      <c r="G37" s="159" t="s">
        <v>775</v>
      </c>
      <c r="H37" s="160" t="s">
        <v>326</v>
      </c>
      <c r="I37" s="331"/>
      <c r="J37" s="333"/>
      <c r="K37" s="50"/>
      <c r="L37" s="26" t="s">
        <v>413</v>
      </c>
      <c r="M37" s="26">
        <f>COUNTIF($I$64:$I$72,Lists!$C$2)</f>
        <v>0</v>
      </c>
      <c r="N37" s="26">
        <f>COUNTIF($I$64:$I$72,Lists!$C$3)</f>
        <v>0</v>
      </c>
      <c r="O37" s="26">
        <f>COUNTIF($I$64:$I$72,Lists!$C$4)</f>
        <v>0</v>
      </c>
      <c r="P37" s="26">
        <f>COUNTIF($I$64:$I$72,Lists!$C$5)</f>
        <v>0</v>
      </c>
      <c r="Q37" s="26">
        <f>COUNTIF($I$64:$I$72,"")</f>
        <v>9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</row>
    <row r="38" spans="1:31" ht="28">
      <c r="A38" s="44"/>
      <c r="B38" s="527"/>
      <c r="C38" s="158" t="s">
        <v>771</v>
      </c>
      <c r="D38" s="155">
        <f t="shared" si="0"/>
        <v>0</v>
      </c>
      <c r="E38" s="155">
        <v>1</v>
      </c>
      <c r="F38" s="158">
        <v>1</v>
      </c>
      <c r="G38" s="159" t="s">
        <v>776</v>
      </c>
      <c r="H38" s="160" t="s">
        <v>78</v>
      </c>
      <c r="I38" s="331"/>
      <c r="J38" s="332"/>
      <c r="K38" s="50"/>
      <c r="L38" s="26" t="s">
        <v>395</v>
      </c>
      <c r="M38" s="26">
        <f>COUNTIF($I$73:$I$78,Lists!$C$2)</f>
        <v>0</v>
      </c>
      <c r="N38" s="26">
        <f>COUNTIF($I$73:$I$78,Lists!$C$3)</f>
        <v>0</v>
      </c>
      <c r="O38" s="26">
        <f>COUNTIF($I$73:$I$78,Lists!$C$4)</f>
        <v>0</v>
      </c>
      <c r="P38" s="26">
        <f>COUNTIF($I$73:$I$78,Lists!$C$5)</f>
        <v>0</v>
      </c>
      <c r="Q38" s="26">
        <f>COUNTIF($I$73:$I$78,"")</f>
        <v>6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</row>
    <row r="39" spans="1:31" ht="28">
      <c r="A39" s="44"/>
      <c r="B39" s="527"/>
      <c r="C39" s="158" t="s">
        <v>769</v>
      </c>
      <c r="D39" s="155">
        <f t="shared" si="0"/>
        <v>0</v>
      </c>
      <c r="E39" s="155">
        <v>1</v>
      </c>
      <c r="F39" s="158">
        <v>1</v>
      </c>
      <c r="G39" s="159" t="s">
        <v>776</v>
      </c>
      <c r="H39" s="160" t="s">
        <v>79</v>
      </c>
      <c r="I39" s="331"/>
      <c r="J39" s="332"/>
      <c r="K39" s="50"/>
      <c r="L39" s="26" t="s">
        <v>394</v>
      </c>
      <c r="M39" s="26">
        <f>COUNTIF($I$79:$I$82,Lists!$C$2)</f>
        <v>0</v>
      </c>
      <c r="N39" s="26">
        <f>COUNTIF($I$79:$I$82,Lists!$C$3)</f>
        <v>0</v>
      </c>
      <c r="O39" s="26">
        <f>COUNTIF($I$79:$I$82,Lists!$C$4)</f>
        <v>0</v>
      </c>
      <c r="P39" s="26">
        <f>COUNTIF($I$79:$I$82,Lists!$C$5)</f>
        <v>0</v>
      </c>
      <c r="Q39" s="26">
        <f>COUNTIF($I$79:$I$82,"")</f>
        <v>4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</row>
    <row r="40" spans="1:31" ht="28">
      <c r="A40" s="44"/>
      <c r="B40" s="527"/>
      <c r="C40" s="158" t="s">
        <v>774</v>
      </c>
      <c r="D40" s="155">
        <f t="shared" si="0"/>
        <v>0</v>
      </c>
      <c r="E40" s="155">
        <f>COUNTIF($G40,"Нормы")</f>
        <v>1</v>
      </c>
      <c r="F40" s="158">
        <f t="shared" ref="F40:F51" si="1">COUNTIF($G40,"Права")</f>
        <v>0</v>
      </c>
      <c r="G40" s="159" t="s">
        <v>770</v>
      </c>
      <c r="H40" s="160" t="s">
        <v>80</v>
      </c>
      <c r="I40" s="331"/>
      <c r="J40" s="332"/>
      <c r="K40" s="50"/>
      <c r="L40" s="26" t="s">
        <v>393</v>
      </c>
      <c r="M40" s="26">
        <f>COUNTIF($I$83:$I$88,Lists!$C$2)</f>
        <v>0</v>
      </c>
      <c r="N40" s="26">
        <f>COUNTIF($I$83:$I$88,Lists!$C$3)</f>
        <v>0</v>
      </c>
      <c r="O40" s="26">
        <f>COUNTIF($I$83:$I$88,Lists!$C$4)</f>
        <v>0</v>
      </c>
      <c r="P40" s="26">
        <f>COUNTIF($I$83:$I$88,Lists!$C$5)</f>
        <v>0</v>
      </c>
      <c r="Q40" s="26">
        <f>COUNTIF($I$83:$I$88,"")</f>
        <v>6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</row>
    <row r="41" spans="1:31" ht="28">
      <c r="A41" s="44"/>
      <c r="B41" s="527"/>
      <c r="C41" s="161" t="s">
        <v>769</v>
      </c>
      <c r="D41" s="161">
        <v>1</v>
      </c>
      <c r="E41" s="161">
        <v>1</v>
      </c>
      <c r="F41" s="161">
        <f t="shared" si="1"/>
        <v>0</v>
      </c>
      <c r="G41" s="162" t="s">
        <v>777</v>
      </c>
      <c r="H41" s="163" t="s">
        <v>327</v>
      </c>
      <c r="I41" s="334"/>
      <c r="J41" s="335"/>
      <c r="K41" s="50"/>
      <c r="L41" s="26" t="s">
        <v>405</v>
      </c>
      <c r="M41" s="26">
        <f>SUM(M33:M40)</f>
        <v>0</v>
      </c>
      <c r="N41" s="26">
        <f>SUM(N33:N40)</f>
        <v>0</v>
      </c>
      <c r="O41" s="26">
        <f>SUM(O33:O40)</f>
        <v>0</v>
      </c>
      <c r="P41" s="26">
        <f>SUM(P33:P40)</f>
        <v>0</v>
      </c>
      <c r="Q41" s="26">
        <f>SUM(Q33:Q40)</f>
        <v>56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</row>
    <row r="42" spans="1:31" ht="28">
      <c r="A42" s="44"/>
      <c r="B42" s="527" t="s">
        <v>778</v>
      </c>
      <c r="C42" s="164" t="s">
        <v>774</v>
      </c>
      <c r="D42" s="155">
        <f t="shared" ref="D42:D49" si="2">COUNTIF(G42,"Гендер")</f>
        <v>0</v>
      </c>
      <c r="E42" s="155">
        <f t="shared" ref="E42:E50" si="3">COUNTIF($G42,"Нормы")</f>
        <v>1</v>
      </c>
      <c r="F42" s="164">
        <f t="shared" si="1"/>
        <v>0</v>
      </c>
      <c r="G42" s="165" t="s">
        <v>770</v>
      </c>
      <c r="H42" s="166" t="s">
        <v>385</v>
      </c>
      <c r="I42" s="336"/>
      <c r="J42" s="337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</row>
    <row r="43" spans="1:31" ht="28">
      <c r="A43" s="44"/>
      <c r="B43" s="527"/>
      <c r="C43" s="158" t="s">
        <v>769</v>
      </c>
      <c r="D43" s="155">
        <f t="shared" si="2"/>
        <v>0</v>
      </c>
      <c r="E43" s="155">
        <f t="shared" si="3"/>
        <v>1</v>
      </c>
      <c r="F43" s="158">
        <f t="shared" si="1"/>
        <v>0</v>
      </c>
      <c r="G43" s="159" t="s">
        <v>770</v>
      </c>
      <c r="H43" s="160" t="s">
        <v>386</v>
      </c>
      <c r="I43" s="331"/>
      <c r="J43" s="332"/>
      <c r="K43" s="50"/>
      <c r="L43" s="26"/>
      <c r="M43" s="26" t="s">
        <v>764</v>
      </c>
      <c r="N43" s="26" t="s">
        <v>765</v>
      </c>
      <c r="O43" s="26" t="s">
        <v>766</v>
      </c>
      <c r="P43" s="26" t="s">
        <v>414</v>
      </c>
      <c r="Q43" s="26" t="s">
        <v>767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</row>
    <row r="44" spans="1:31" ht="28">
      <c r="A44" s="44"/>
      <c r="B44" s="527"/>
      <c r="C44" s="158" t="s">
        <v>771</v>
      </c>
      <c r="D44" s="155">
        <f t="shared" si="2"/>
        <v>0</v>
      </c>
      <c r="E44" s="155">
        <f t="shared" si="3"/>
        <v>0</v>
      </c>
      <c r="F44" s="158">
        <f t="shared" si="1"/>
        <v>0</v>
      </c>
      <c r="G44" s="159" t="s">
        <v>76</v>
      </c>
      <c r="H44" s="160" t="s">
        <v>387</v>
      </c>
      <c r="I44" s="331"/>
      <c r="J44" s="332"/>
      <c r="K44" s="50"/>
      <c r="L44" s="26" t="s">
        <v>424</v>
      </c>
      <c r="M44" s="26">
        <f>COUNTIFS($C$33:$C$88,"Знания",$I$33:$I$88,Lists!$C$2)</f>
        <v>0</v>
      </c>
      <c r="N44" s="26">
        <f>COUNTIFS($C$33:$C$88,"Знания",$I$33:$I$88,Lists!$C$3)</f>
        <v>0</v>
      </c>
      <c r="O44" s="26">
        <f>COUNTIFS($C$33:$C$88,"Знания",$I$33:$I$88,Lists!$C$4)</f>
        <v>0</v>
      </c>
      <c r="P44" s="26">
        <f>COUNTIFS($C$33:$C$88,"Знания",$I$33:$I$88,Lists!$C$5)</f>
        <v>0</v>
      </c>
      <c r="Q44" s="26">
        <f>COUNTIFS($C$33:$C$88,"Знания",$I$33:$I$88,"")</f>
        <v>26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</row>
    <row r="45" spans="1:31" ht="15.5">
      <c r="A45" s="44"/>
      <c r="B45" s="527"/>
      <c r="C45" s="158" t="s">
        <v>774</v>
      </c>
      <c r="D45" s="155">
        <f t="shared" si="2"/>
        <v>0</v>
      </c>
      <c r="E45" s="155">
        <f t="shared" si="3"/>
        <v>0</v>
      </c>
      <c r="F45" s="158">
        <f t="shared" si="1"/>
        <v>1</v>
      </c>
      <c r="G45" s="159" t="s">
        <v>775</v>
      </c>
      <c r="H45" s="160" t="s">
        <v>388</v>
      </c>
      <c r="I45" s="331"/>
      <c r="J45" s="332"/>
      <c r="K45" s="50"/>
      <c r="L45" s="26" t="s">
        <v>425</v>
      </c>
      <c r="M45" s="26">
        <f>COUNTIFS($C$33:$C$88,"Установки",$I$33:$I$88,Lists!$C$2)</f>
        <v>0</v>
      </c>
      <c r="N45" s="26">
        <f>COUNTIFS($C$33:$C$88,"Установки",$I$33:$I$88,Lists!$C$3)</f>
        <v>0</v>
      </c>
      <c r="O45" s="26">
        <f>COUNTIFS($C$33:$C$88,"Установки",$I$33:$I$88,Lists!$C$4)</f>
        <v>0</v>
      </c>
      <c r="P45" s="26">
        <f>COUNTIFS($C$33:$C$88,"Установки",$I$33:$I$88,Lists!$C$5)</f>
        <v>0</v>
      </c>
      <c r="Q45" s="26">
        <f>COUNTIFS($C$33:$C$88,"Установки",$I$33:$I$88,"")</f>
        <v>17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</row>
    <row r="46" spans="1:31" ht="15.5">
      <c r="A46" s="44"/>
      <c r="B46" s="527"/>
      <c r="C46" s="158" t="s">
        <v>769</v>
      </c>
      <c r="D46" s="155">
        <f t="shared" si="2"/>
        <v>0</v>
      </c>
      <c r="E46" s="155">
        <f t="shared" si="3"/>
        <v>0</v>
      </c>
      <c r="F46" s="158">
        <f t="shared" si="1"/>
        <v>1</v>
      </c>
      <c r="G46" s="159" t="s">
        <v>775</v>
      </c>
      <c r="H46" s="160" t="s">
        <v>389</v>
      </c>
      <c r="I46" s="331"/>
      <c r="J46" s="332"/>
      <c r="K46" s="50"/>
      <c r="L46" s="26" t="s">
        <v>426</v>
      </c>
      <c r="M46" s="26">
        <f>COUNTIFS($C$33:$C$88,"Навыки",$I$33:$I$88,Lists!$C$2)</f>
        <v>0</v>
      </c>
      <c r="N46" s="26">
        <f>COUNTIFS($C$33:$C$88,"Навыки",$I$33:$I$88,Lists!$C$3)</f>
        <v>0</v>
      </c>
      <c r="O46" s="26">
        <f>COUNTIFS($C$33:$C$88,"Навыки",$I$33:$I$88,Lists!$C$4)</f>
        <v>0</v>
      </c>
      <c r="P46" s="26">
        <f>COUNTIFS($C$33:$C$88,"Навыки",$I$33:$I$88,Lists!$C$5)</f>
        <v>0</v>
      </c>
      <c r="Q46" s="26">
        <f>COUNTIFS($C$33:$C$88,"Навыки",$I$33:$I$88,"")</f>
        <v>13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</row>
    <row r="47" spans="1:31" ht="15.5">
      <c r="A47" s="44"/>
      <c r="B47" s="527"/>
      <c r="C47" s="158" t="s">
        <v>771</v>
      </c>
      <c r="D47" s="155">
        <f t="shared" si="2"/>
        <v>0</v>
      </c>
      <c r="E47" s="155">
        <f t="shared" si="3"/>
        <v>0</v>
      </c>
      <c r="F47" s="158">
        <f t="shared" si="1"/>
        <v>0</v>
      </c>
      <c r="G47" s="159" t="s">
        <v>76</v>
      </c>
      <c r="H47" s="160" t="s">
        <v>390</v>
      </c>
      <c r="I47" s="331"/>
      <c r="J47" s="332"/>
      <c r="K47" s="50"/>
      <c r="L47" s="26" t="s">
        <v>427</v>
      </c>
      <c r="M47" s="26">
        <f>COUNTIFS($D$33:$D$88,"1",$I$33:$I$88,Lists!$C$2)</f>
        <v>0</v>
      </c>
      <c r="N47" s="26">
        <f>COUNTIFS($D$33:$D$88,"1",$I$33:$I$88,Lists!$C$3)</f>
        <v>0</v>
      </c>
      <c r="O47" s="26">
        <f>COUNTIFS($D$33:$D$88,"1",$I$33:$I$88,Lists!$C$4)</f>
        <v>0</v>
      </c>
      <c r="P47" s="26">
        <f>COUNTIFS($D$33:$D$88,"1",$I$33:$I$88,Lists!$C$5)</f>
        <v>0</v>
      </c>
      <c r="Q47" s="26">
        <f>COUNTIFS($D$33:$D$88,"1",$I$33:$I$88,"")</f>
        <v>12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</row>
    <row r="48" spans="1:31" ht="43">
      <c r="A48" s="44"/>
      <c r="B48" s="527"/>
      <c r="C48" s="158" t="s">
        <v>774</v>
      </c>
      <c r="D48" s="155">
        <f t="shared" si="2"/>
        <v>0</v>
      </c>
      <c r="E48" s="155">
        <f t="shared" si="3"/>
        <v>1</v>
      </c>
      <c r="F48" s="158">
        <f t="shared" si="1"/>
        <v>0</v>
      </c>
      <c r="G48" s="159" t="s">
        <v>770</v>
      </c>
      <c r="H48" s="160" t="s">
        <v>880</v>
      </c>
      <c r="I48" s="331"/>
      <c r="J48" s="332"/>
      <c r="K48" s="50"/>
      <c r="L48" s="26" t="s">
        <v>428</v>
      </c>
      <c r="M48" s="26">
        <f>COUNTIFS($E$33:$E$88,"1",$I$33:$I$88,Lists!$C$2)</f>
        <v>0</v>
      </c>
      <c r="N48" s="26">
        <f>COUNTIFS($E$33:$E$88,"1",$I$33:$I$88,Lists!$C$3)</f>
        <v>0</v>
      </c>
      <c r="O48" s="26">
        <f>COUNTIFS($E$33:$E$88,"1",$I$33:$I$88,Lists!$C$4)</f>
        <v>0</v>
      </c>
      <c r="P48" s="26">
        <f>COUNTIFS($E$33:$E$88,"1",$I$33:$I$88,Lists!$C$5)</f>
        <v>0</v>
      </c>
      <c r="Q48" s="26">
        <f>COUNTIFS($E$33:$E$88,"1",$I$33:$I$88,"")</f>
        <v>17</v>
      </c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</row>
    <row r="49" spans="1:31" ht="28">
      <c r="A49" s="44"/>
      <c r="B49" s="527"/>
      <c r="C49" s="161" t="s">
        <v>771</v>
      </c>
      <c r="D49" s="155">
        <f t="shared" si="2"/>
        <v>0</v>
      </c>
      <c r="E49" s="155">
        <f t="shared" si="3"/>
        <v>0</v>
      </c>
      <c r="F49" s="161">
        <f t="shared" si="1"/>
        <v>0</v>
      </c>
      <c r="G49" s="162" t="s">
        <v>76</v>
      </c>
      <c r="H49" s="163" t="s">
        <v>391</v>
      </c>
      <c r="I49" s="334"/>
      <c r="J49" s="335"/>
      <c r="K49" s="50"/>
      <c r="L49" s="26" t="s">
        <v>429</v>
      </c>
      <c r="M49" s="26">
        <f>COUNTIFS($F$33:$F$88,"1",$I$33:$I$88,Lists!$C$2)</f>
        <v>0</v>
      </c>
      <c r="N49" s="26">
        <f>COUNTIFS($F$33:$F$88,"1",$I$33:$I$88,Lists!$C$3)</f>
        <v>0</v>
      </c>
      <c r="O49" s="26">
        <f>COUNTIFS($F$33:$F$88,"1",$I$33:$I$88,Lists!$C$4)</f>
        <v>0</v>
      </c>
      <c r="P49" s="26">
        <f>COUNTIFS($F$33:$F$88,"1",$I$33:$I$88,Lists!$C$5)</f>
        <v>0</v>
      </c>
      <c r="Q49" s="26">
        <f>COUNTIFS($F$33:$F$88,"1",$I$33:$I$88,"")</f>
        <v>17</v>
      </c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</row>
    <row r="50" spans="1:31" ht="28">
      <c r="A50" s="44"/>
      <c r="B50" s="527" t="s">
        <v>779</v>
      </c>
      <c r="C50" s="164" t="s">
        <v>774</v>
      </c>
      <c r="D50" s="155">
        <v>1</v>
      </c>
      <c r="E50" s="155">
        <f t="shared" si="3"/>
        <v>0</v>
      </c>
      <c r="F50" s="164">
        <f t="shared" si="1"/>
        <v>0</v>
      </c>
      <c r="G50" s="165" t="s">
        <v>777</v>
      </c>
      <c r="H50" s="166" t="s">
        <v>83</v>
      </c>
      <c r="I50" s="336"/>
      <c r="J50" s="337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</row>
    <row r="51" spans="1:31" ht="28">
      <c r="A51" s="44"/>
      <c r="B51" s="527"/>
      <c r="C51" s="158" t="s">
        <v>769</v>
      </c>
      <c r="D51" s="155">
        <v>1</v>
      </c>
      <c r="E51" s="155">
        <v>1</v>
      </c>
      <c r="F51" s="158">
        <f t="shared" si="1"/>
        <v>0</v>
      </c>
      <c r="G51" s="159" t="s">
        <v>777</v>
      </c>
      <c r="H51" s="160" t="s">
        <v>84</v>
      </c>
      <c r="I51" s="331"/>
      <c r="J51" s="332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</row>
    <row r="52" spans="1:31" ht="28">
      <c r="A52" s="44"/>
      <c r="B52" s="527"/>
      <c r="C52" s="158" t="s">
        <v>769</v>
      </c>
      <c r="D52" s="155">
        <v>1</v>
      </c>
      <c r="E52" s="155">
        <f>COUNTIF($G52,"Нормы")</f>
        <v>0</v>
      </c>
      <c r="F52" s="158">
        <v>1</v>
      </c>
      <c r="G52" s="159" t="s">
        <v>780</v>
      </c>
      <c r="H52" s="160" t="s">
        <v>85</v>
      </c>
      <c r="I52" s="331"/>
      <c r="J52" s="332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</row>
    <row r="53" spans="1:31" ht="28">
      <c r="A53" s="44"/>
      <c r="B53" s="527"/>
      <c r="C53" s="158" t="s">
        <v>774</v>
      </c>
      <c r="D53" s="155">
        <v>1</v>
      </c>
      <c r="E53" s="155">
        <f>COUNTIF($G53,"Нормы")</f>
        <v>0</v>
      </c>
      <c r="F53" s="158">
        <v>1</v>
      </c>
      <c r="G53" s="159" t="s">
        <v>780</v>
      </c>
      <c r="H53" s="160" t="s">
        <v>86</v>
      </c>
      <c r="I53" s="331"/>
      <c r="J53" s="332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</row>
    <row r="54" spans="1:31" ht="42">
      <c r="A54" s="44"/>
      <c r="B54" s="527"/>
      <c r="C54" s="158" t="s">
        <v>774</v>
      </c>
      <c r="D54" s="155">
        <f>COUNTIF(G54,"Гендер")</f>
        <v>1</v>
      </c>
      <c r="E54" s="155">
        <f>COUNTIF($G54,"Нормы")</f>
        <v>0</v>
      </c>
      <c r="F54" s="158">
        <f>COUNTIF($G54,"Права")</f>
        <v>0</v>
      </c>
      <c r="G54" s="159" t="s">
        <v>772</v>
      </c>
      <c r="H54" s="160" t="s">
        <v>87</v>
      </c>
      <c r="I54" s="331"/>
      <c r="J54" s="332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</row>
    <row r="55" spans="1:31" ht="28">
      <c r="A55" s="44"/>
      <c r="B55" s="527"/>
      <c r="C55" s="161" t="s">
        <v>769</v>
      </c>
      <c r="D55" s="161">
        <v>1</v>
      </c>
      <c r="E55" s="161">
        <v>1</v>
      </c>
      <c r="F55" s="161">
        <v>1</v>
      </c>
      <c r="G55" s="162" t="s">
        <v>781</v>
      </c>
      <c r="H55" s="163" t="s">
        <v>328</v>
      </c>
      <c r="I55" s="334"/>
      <c r="J55" s="335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</row>
    <row r="56" spans="1:31" ht="28">
      <c r="A56" s="44"/>
      <c r="B56" s="532" t="s">
        <v>782</v>
      </c>
      <c r="C56" s="164" t="s">
        <v>769</v>
      </c>
      <c r="D56" s="155">
        <f t="shared" ref="D56:D66" si="4">COUNTIF(G56,"Гендер")</f>
        <v>0</v>
      </c>
      <c r="E56" s="155">
        <f t="shared" ref="E56:E66" si="5">COUNTIF($G56,"Нормы")</f>
        <v>0</v>
      </c>
      <c r="F56" s="164">
        <f t="shared" ref="F56:F74" si="6">COUNTIF($G56,"Права")</f>
        <v>1</v>
      </c>
      <c r="G56" s="165" t="s">
        <v>775</v>
      </c>
      <c r="H56" s="166" t="s">
        <v>89</v>
      </c>
      <c r="I56" s="336"/>
      <c r="J56" s="337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</row>
    <row r="57" spans="1:31" ht="42">
      <c r="A57" s="44"/>
      <c r="B57" s="533"/>
      <c r="C57" s="158" t="s">
        <v>774</v>
      </c>
      <c r="D57" s="155">
        <f t="shared" si="4"/>
        <v>0</v>
      </c>
      <c r="E57" s="155">
        <f t="shared" si="5"/>
        <v>0</v>
      </c>
      <c r="F57" s="158">
        <f t="shared" si="6"/>
        <v>1</v>
      </c>
      <c r="G57" s="159" t="s">
        <v>775</v>
      </c>
      <c r="H57" s="160" t="s">
        <v>329</v>
      </c>
      <c r="I57" s="331"/>
      <c r="J57" s="332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</row>
    <row r="58" spans="1:31" ht="56">
      <c r="A58" s="44"/>
      <c r="B58" s="533"/>
      <c r="C58" s="158" t="s">
        <v>771</v>
      </c>
      <c r="D58" s="155">
        <f t="shared" si="4"/>
        <v>0</v>
      </c>
      <c r="E58" s="155">
        <f t="shared" si="5"/>
        <v>0</v>
      </c>
      <c r="F58" s="158">
        <f t="shared" si="6"/>
        <v>1</v>
      </c>
      <c r="G58" s="159" t="s">
        <v>775</v>
      </c>
      <c r="H58" s="160" t="s">
        <v>90</v>
      </c>
      <c r="I58" s="331"/>
      <c r="J58" s="332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</row>
    <row r="59" spans="1:31" ht="41">
      <c r="A59" s="44"/>
      <c r="B59" s="533"/>
      <c r="C59" s="158" t="s">
        <v>774</v>
      </c>
      <c r="D59" s="155">
        <f t="shared" si="4"/>
        <v>1</v>
      </c>
      <c r="E59" s="155">
        <f t="shared" si="5"/>
        <v>0</v>
      </c>
      <c r="F59" s="158">
        <f t="shared" si="6"/>
        <v>0</v>
      </c>
      <c r="G59" s="159" t="s">
        <v>772</v>
      </c>
      <c r="H59" s="160" t="s">
        <v>661</v>
      </c>
      <c r="I59" s="331"/>
      <c r="J59" s="332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</row>
    <row r="60" spans="1:31" ht="28">
      <c r="A60" s="44"/>
      <c r="B60" s="533"/>
      <c r="C60" s="158" t="s">
        <v>769</v>
      </c>
      <c r="D60" s="155">
        <f t="shared" si="4"/>
        <v>0</v>
      </c>
      <c r="E60" s="155">
        <f t="shared" si="5"/>
        <v>0</v>
      </c>
      <c r="F60" s="158">
        <f t="shared" si="6"/>
        <v>1</v>
      </c>
      <c r="G60" s="159" t="s">
        <v>775</v>
      </c>
      <c r="H60" s="160" t="s">
        <v>330</v>
      </c>
      <c r="I60" s="331"/>
      <c r="J60" s="332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</row>
    <row r="61" spans="1:31" ht="41">
      <c r="A61" s="44"/>
      <c r="B61" s="533"/>
      <c r="C61" s="158" t="s">
        <v>771</v>
      </c>
      <c r="D61" s="155">
        <f t="shared" si="4"/>
        <v>0</v>
      </c>
      <c r="E61" s="155">
        <f t="shared" si="5"/>
        <v>0</v>
      </c>
      <c r="F61" s="158">
        <f t="shared" si="6"/>
        <v>1</v>
      </c>
      <c r="G61" s="159" t="s">
        <v>775</v>
      </c>
      <c r="H61" s="160" t="s">
        <v>662</v>
      </c>
      <c r="I61" s="331"/>
      <c r="J61" s="332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</row>
    <row r="62" spans="1:31" ht="28">
      <c r="A62" s="44"/>
      <c r="B62" s="533"/>
      <c r="C62" s="158" t="s">
        <v>774</v>
      </c>
      <c r="D62" s="155">
        <f t="shared" si="4"/>
        <v>0</v>
      </c>
      <c r="E62" s="155">
        <f t="shared" si="5"/>
        <v>0</v>
      </c>
      <c r="F62" s="158">
        <f t="shared" si="6"/>
        <v>0</v>
      </c>
      <c r="G62" s="159" t="s">
        <v>76</v>
      </c>
      <c r="H62" s="160" t="s">
        <v>91</v>
      </c>
      <c r="I62" s="331"/>
      <c r="J62" s="332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</row>
    <row r="63" spans="1:31" ht="42">
      <c r="A63" s="44"/>
      <c r="B63" s="528"/>
      <c r="C63" s="161" t="s">
        <v>771</v>
      </c>
      <c r="D63" s="161">
        <f t="shared" si="4"/>
        <v>0</v>
      </c>
      <c r="E63" s="161">
        <f t="shared" si="5"/>
        <v>0</v>
      </c>
      <c r="F63" s="161">
        <f t="shared" si="6"/>
        <v>0</v>
      </c>
      <c r="G63" s="162" t="s">
        <v>76</v>
      </c>
      <c r="H63" s="163" t="s">
        <v>92</v>
      </c>
      <c r="I63" s="334"/>
      <c r="J63" s="335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</row>
    <row r="64" spans="1:31" ht="15.5">
      <c r="A64" s="44"/>
      <c r="B64" s="532" t="s">
        <v>396</v>
      </c>
      <c r="C64" s="164" t="s">
        <v>774</v>
      </c>
      <c r="D64" s="155">
        <f t="shared" si="4"/>
        <v>0</v>
      </c>
      <c r="E64" s="155">
        <f t="shared" si="5"/>
        <v>1</v>
      </c>
      <c r="F64" s="164">
        <f t="shared" si="6"/>
        <v>0</v>
      </c>
      <c r="G64" s="165" t="s">
        <v>770</v>
      </c>
      <c r="H64" s="166" t="s">
        <v>94</v>
      </c>
      <c r="I64" s="336"/>
      <c r="J64" s="337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</row>
    <row r="65" spans="1:31" ht="28">
      <c r="A65" s="44"/>
      <c r="B65" s="533"/>
      <c r="C65" s="158" t="s">
        <v>771</v>
      </c>
      <c r="D65" s="155">
        <f t="shared" si="4"/>
        <v>0</v>
      </c>
      <c r="E65" s="155">
        <f t="shared" si="5"/>
        <v>1</v>
      </c>
      <c r="F65" s="158">
        <f t="shared" si="6"/>
        <v>0</v>
      </c>
      <c r="G65" s="159" t="s">
        <v>770</v>
      </c>
      <c r="H65" s="160" t="s">
        <v>331</v>
      </c>
      <c r="I65" s="331"/>
      <c r="J65" s="332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</row>
    <row r="66" spans="1:31" ht="28">
      <c r="A66" s="44"/>
      <c r="B66" s="533"/>
      <c r="C66" s="158" t="s">
        <v>774</v>
      </c>
      <c r="D66" s="155">
        <f t="shared" si="4"/>
        <v>0</v>
      </c>
      <c r="E66" s="155">
        <f t="shared" si="5"/>
        <v>0</v>
      </c>
      <c r="F66" s="158">
        <f t="shared" si="6"/>
        <v>0</v>
      </c>
      <c r="G66" s="159" t="s">
        <v>76</v>
      </c>
      <c r="H66" s="160" t="s">
        <v>95</v>
      </c>
      <c r="I66" s="331"/>
      <c r="J66" s="332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</row>
    <row r="67" spans="1:31" ht="28">
      <c r="A67" s="44"/>
      <c r="B67" s="533"/>
      <c r="C67" s="158" t="s">
        <v>771</v>
      </c>
      <c r="D67" s="155">
        <v>1</v>
      </c>
      <c r="E67" s="155">
        <v>1</v>
      </c>
      <c r="F67" s="158">
        <f t="shared" si="6"/>
        <v>0</v>
      </c>
      <c r="G67" s="159" t="s">
        <v>783</v>
      </c>
      <c r="H67" s="160" t="s">
        <v>96</v>
      </c>
      <c r="I67" s="331"/>
      <c r="J67" s="332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</row>
    <row r="68" spans="1:31" ht="28">
      <c r="A68" s="44"/>
      <c r="B68" s="533"/>
      <c r="C68" s="158" t="s">
        <v>774</v>
      </c>
      <c r="D68" s="155">
        <f t="shared" ref="D68:D74" si="7">COUNTIF(G68,"Гендер")</f>
        <v>0</v>
      </c>
      <c r="E68" s="155">
        <f t="shared" ref="E68:E88" si="8">COUNTIF($G68,"Нормы")</f>
        <v>0</v>
      </c>
      <c r="F68" s="158">
        <f t="shared" si="6"/>
        <v>0</v>
      </c>
      <c r="G68" s="159" t="s">
        <v>76</v>
      </c>
      <c r="H68" s="160" t="s">
        <v>97</v>
      </c>
      <c r="I68" s="331"/>
      <c r="J68" s="332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</row>
    <row r="69" spans="1:31" ht="15.5">
      <c r="A69" s="44"/>
      <c r="B69" s="533"/>
      <c r="C69" s="158" t="s">
        <v>771</v>
      </c>
      <c r="D69" s="155">
        <f t="shared" si="7"/>
        <v>0</v>
      </c>
      <c r="E69" s="155">
        <f t="shared" si="8"/>
        <v>0</v>
      </c>
      <c r="F69" s="158">
        <f t="shared" si="6"/>
        <v>0</v>
      </c>
      <c r="G69" s="159" t="s">
        <v>76</v>
      </c>
      <c r="H69" s="160" t="s">
        <v>98</v>
      </c>
      <c r="I69" s="331"/>
      <c r="J69" s="332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</row>
    <row r="70" spans="1:31" ht="15.5">
      <c r="A70" s="44"/>
      <c r="B70" s="533"/>
      <c r="C70" s="158" t="s">
        <v>769</v>
      </c>
      <c r="D70" s="155">
        <f t="shared" si="7"/>
        <v>1</v>
      </c>
      <c r="E70" s="155">
        <f t="shared" si="8"/>
        <v>0</v>
      </c>
      <c r="F70" s="158">
        <f t="shared" si="6"/>
        <v>0</v>
      </c>
      <c r="G70" s="159" t="s">
        <v>772</v>
      </c>
      <c r="H70" s="160" t="s">
        <v>99</v>
      </c>
      <c r="I70" s="331"/>
      <c r="J70" s="332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</row>
    <row r="71" spans="1:31" ht="28">
      <c r="A71" s="44"/>
      <c r="B71" s="533"/>
      <c r="C71" s="158" t="s">
        <v>769</v>
      </c>
      <c r="D71" s="155">
        <f t="shared" si="7"/>
        <v>0</v>
      </c>
      <c r="E71" s="155">
        <f t="shared" si="8"/>
        <v>1</v>
      </c>
      <c r="F71" s="158">
        <f t="shared" si="6"/>
        <v>0</v>
      </c>
      <c r="G71" s="159" t="s">
        <v>770</v>
      </c>
      <c r="H71" s="160" t="s">
        <v>100</v>
      </c>
      <c r="I71" s="331"/>
      <c r="J71" s="332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</row>
    <row r="72" spans="1:31" ht="15.5">
      <c r="A72" s="44"/>
      <c r="B72" s="528"/>
      <c r="C72" s="161" t="s">
        <v>769</v>
      </c>
      <c r="D72" s="161">
        <f t="shared" si="7"/>
        <v>0</v>
      </c>
      <c r="E72" s="161">
        <f t="shared" si="8"/>
        <v>0</v>
      </c>
      <c r="F72" s="161">
        <f t="shared" si="6"/>
        <v>1</v>
      </c>
      <c r="G72" s="162" t="s">
        <v>775</v>
      </c>
      <c r="H72" s="163" t="s">
        <v>101</v>
      </c>
      <c r="I72" s="334"/>
      <c r="J72" s="335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</row>
    <row r="73" spans="1:31" ht="28">
      <c r="A73" s="44"/>
      <c r="B73" s="532" t="s">
        <v>784</v>
      </c>
      <c r="C73" s="164" t="s">
        <v>774</v>
      </c>
      <c r="D73" s="164">
        <f t="shared" si="7"/>
        <v>0</v>
      </c>
      <c r="E73" s="164">
        <f t="shared" si="8"/>
        <v>0</v>
      </c>
      <c r="F73" s="164">
        <f t="shared" si="6"/>
        <v>0</v>
      </c>
      <c r="G73" s="165" t="s">
        <v>76</v>
      </c>
      <c r="H73" s="166" t="s">
        <v>103</v>
      </c>
      <c r="I73" s="331"/>
      <c r="J73" s="337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</row>
    <row r="74" spans="1:31" ht="28">
      <c r="A74" s="44"/>
      <c r="B74" s="533"/>
      <c r="C74" s="158" t="s">
        <v>769</v>
      </c>
      <c r="D74" s="155">
        <f t="shared" si="7"/>
        <v>0</v>
      </c>
      <c r="E74" s="155">
        <f t="shared" si="8"/>
        <v>0</v>
      </c>
      <c r="F74" s="158">
        <f t="shared" si="6"/>
        <v>0</v>
      </c>
      <c r="G74" s="159" t="s">
        <v>76</v>
      </c>
      <c r="H74" s="160" t="s">
        <v>104</v>
      </c>
      <c r="I74" s="331"/>
      <c r="J74" s="332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</row>
    <row r="75" spans="1:31" ht="28">
      <c r="A75" s="44"/>
      <c r="B75" s="533"/>
      <c r="C75" s="158" t="s">
        <v>774</v>
      </c>
      <c r="D75" s="155">
        <v>1</v>
      </c>
      <c r="E75" s="155">
        <f t="shared" si="8"/>
        <v>0</v>
      </c>
      <c r="F75" s="158">
        <v>1</v>
      </c>
      <c r="G75" s="159" t="s">
        <v>785</v>
      </c>
      <c r="H75" s="160" t="s">
        <v>105</v>
      </c>
      <c r="I75" s="331"/>
      <c r="J75" s="332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</row>
    <row r="76" spans="1:31" ht="15.5">
      <c r="A76" s="44"/>
      <c r="B76" s="533"/>
      <c r="C76" s="158" t="s">
        <v>774</v>
      </c>
      <c r="D76" s="155">
        <f t="shared" ref="D76:D88" si="9">COUNTIF(G76,"Гендер")</f>
        <v>0</v>
      </c>
      <c r="E76" s="155">
        <f t="shared" si="8"/>
        <v>0</v>
      </c>
      <c r="F76" s="158">
        <f t="shared" ref="F76:F88" si="10">COUNTIF($G76,"Права")</f>
        <v>0</v>
      </c>
      <c r="G76" s="159" t="s">
        <v>76</v>
      </c>
      <c r="H76" s="160" t="s">
        <v>106</v>
      </c>
      <c r="I76" s="331"/>
      <c r="J76" s="332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</row>
    <row r="77" spans="1:31" ht="28">
      <c r="A77" s="44"/>
      <c r="B77" s="533"/>
      <c r="C77" s="158" t="s">
        <v>774</v>
      </c>
      <c r="D77" s="155">
        <f t="shared" si="9"/>
        <v>0</v>
      </c>
      <c r="E77" s="155">
        <f t="shared" si="8"/>
        <v>0</v>
      </c>
      <c r="F77" s="158">
        <f t="shared" si="10"/>
        <v>0</v>
      </c>
      <c r="G77" s="159" t="s">
        <v>76</v>
      </c>
      <c r="H77" s="160" t="s">
        <v>107</v>
      </c>
      <c r="I77" s="331"/>
      <c r="J77" s="332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</row>
    <row r="78" spans="1:31" ht="15.5">
      <c r="A78" s="44"/>
      <c r="B78" s="528"/>
      <c r="C78" s="161" t="s">
        <v>771</v>
      </c>
      <c r="D78" s="161">
        <f t="shared" si="9"/>
        <v>0</v>
      </c>
      <c r="E78" s="161">
        <f t="shared" si="8"/>
        <v>0</v>
      </c>
      <c r="F78" s="161">
        <f t="shared" si="10"/>
        <v>0</v>
      </c>
      <c r="G78" s="162" t="s">
        <v>76</v>
      </c>
      <c r="H78" s="163" t="s">
        <v>108</v>
      </c>
      <c r="I78" s="334"/>
      <c r="J78" s="335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</row>
    <row r="79" spans="1:31" ht="28">
      <c r="A79" s="44"/>
      <c r="B79" s="532" t="s">
        <v>786</v>
      </c>
      <c r="C79" s="164" t="s">
        <v>774</v>
      </c>
      <c r="D79" s="164">
        <f t="shared" si="9"/>
        <v>0</v>
      </c>
      <c r="E79" s="164">
        <f t="shared" si="8"/>
        <v>0</v>
      </c>
      <c r="F79" s="164">
        <f t="shared" si="10"/>
        <v>0</v>
      </c>
      <c r="G79" s="165" t="s">
        <v>76</v>
      </c>
      <c r="H79" s="166" t="s">
        <v>110</v>
      </c>
      <c r="I79" s="336"/>
      <c r="J79" s="337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</row>
    <row r="80" spans="1:31" ht="28">
      <c r="A80" s="44"/>
      <c r="B80" s="533"/>
      <c r="C80" s="158" t="s">
        <v>769</v>
      </c>
      <c r="D80" s="155">
        <f t="shared" si="9"/>
        <v>0</v>
      </c>
      <c r="E80" s="155">
        <f t="shared" si="8"/>
        <v>1</v>
      </c>
      <c r="F80" s="158">
        <f t="shared" si="10"/>
        <v>0</v>
      </c>
      <c r="G80" s="159" t="s">
        <v>770</v>
      </c>
      <c r="H80" s="160" t="s">
        <v>111</v>
      </c>
      <c r="I80" s="331"/>
      <c r="J80" s="332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</row>
    <row r="81" spans="1:31" ht="42">
      <c r="A81" s="44"/>
      <c r="B81" s="533"/>
      <c r="C81" s="158" t="s">
        <v>774</v>
      </c>
      <c r="D81" s="155">
        <f t="shared" si="9"/>
        <v>0</v>
      </c>
      <c r="E81" s="155">
        <f t="shared" si="8"/>
        <v>1</v>
      </c>
      <c r="F81" s="158">
        <f t="shared" si="10"/>
        <v>0</v>
      </c>
      <c r="G81" s="159" t="s">
        <v>770</v>
      </c>
      <c r="H81" s="160" t="s">
        <v>112</v>
      </c>
      <c r="I81" s="331"/>
      <c r="J81" s="332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</row>
    <row r="82" spans="1:31" ht="15.5">
      <c r="A82" s="44"/>
      <c r="B82" s="528"/>
      <c r="C82" s="161" t="s">
        <v>774</v>
      </c>
      <c r="D82" s="161">
        <f t="shared" si="9"/>
        <v>0</v>
      </c>
      <c r="E82" s="161">
        <f t="shared" si="8"/>
        <v>0</v>
      </c>
      <c r="F82" s="161">
        <f t="shared" si="10"/>
        <v>0</v>
      </c>
      <c r="G82" s="162" t="s">
        <v>76</v>
      </c>
      <c r="H82" s="163" t="s">
        <v>113</v>
      </c>
      <c r="I82" s="334"/>
      <c r="J82" s="335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</row>
    <row r="83" spans="1:31" ht="42">
      <c r="A83" s="44"/>
      <c r="B83" s="532" t="s">
        <v>787</v>
      </c>
      <c r="C83" s="164" t="s">
        <v>774</v>
      </c>
      <c r="D83" s="164">
        <f t="shared" si="9"/>
        <v>0</v>
      </c>
      <c r="E83" s="164">
        <f t="shared" si="8"/>
        <v>0</v>
      </c>
      <c r="F83" s="164">
        <f t="shared" si="10"/>
        <v>0</v>
      </c>
      <c r="G83" s="165" t="s">
        <v>76</v>
      </c>
      <c r="H83" s="166" t="s">
        <v>115</v>
      </c>
      <c r="I83" s="336"/>
      <c r="J83" s="337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</row>
    <row r="84" spans="1:31" ht="28">
      <c r="A84" s="44"/>
      <c r="B84" s="533"/>
      <c r="C84" s="158" t="s">
        <v>774</v>
      </c>
      <c r="D84" s="155">
        <f t="shared" si="9"/>
        <v>0</v>
      </c>
      <c r="E84" s="155">
        <f t="shared" si="8"/>
        <v>0</v>
      </c>
      <c r="F84" s="158">
        <f t="shared" si="10"/>
        <v>1</v>
      </c>
      <c r="G84" s="159" t="s">
        <v>775</v>
      </c>
      <c r="H84" s="160" t="s">
        <v>116</v>
      </c>
      <c r="I84" s="331"/>
      <c r="J84" s="332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</row>
    <row r="85" spans="1:31" ht="28">
      <c r="A85" s="44"/>
      <c r="B85" s="533"/>
      <c r="C85" s="158" t="s">
        <v>774</v>
      </c>
      <c r="D85" s="155">
        <f t="shared" si="9"/>
        <v>0</v>
      </c>
      <c r="E85" s="155">
        <f t="shared" si="8"/>
        <v>0</v>
      </c>
      <c r="F85" s="158">
        <f t="shared" si="10"/>
        <v>0</v>
      </c>
      <c r="G85" s="159" t="s">
        <v>76</v>
      </c>
      <c r="H85" s="160" t="s">
        <v>332</v>
      </c>
      <c r="I85" s="331"/>
      <c r="J85" s="332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</row>
    <row r="86" spans="1:31" ht="28">
      <c r="A86" s="44"/>
      <c r="B86" s="533"/>
      <c r="C86" s="158" t="s">
        <v>769</v>
      </c>
      <c r="D86" s="155">
        <f t="shared" si="9"/>
        <v>0</v>
      </c>
      <c r="E86" s="155">
        <f t="shared" si="8"/>
        <v>0</v>
      </c>
      <c r="F86" s="158">
        <f t="shared" si="10"/>
        <v>1</v>
      </c>
      <c r="G86" s="159" t="s">
        <v>775</v>
      </c>
      <c r="H86" s="160" t="s">
        <v>117</v>
      </c>
      <c r="I86" s="331"/>
      <c r="J86" s="332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</row>
    <row r="87" spans="1:31" ht="28">
      <c r="A87" s="44"/>
      <c r="B87" s="533"/>
      <c r="C87" s="158" t="s">
        <v>774</v>
      </c>
      <c r="D87" s="155">
        <f t="shared" si="9"/>
        <v>0</v>
      </c>
      <c r="E87" s="155">
        <f t="shared" si="8"/>
        <v>0</v>
      </c>
      <c r="F87" s="158">
        <f t="shared" si="10"/>
        <v>0</v>
      </c>
      <c r="G87" s="159" t="s">
        <v>76</v>
      </c>
      <c r="H87" s="160" t="s">
        <v>118</v>
      </c>
      <c r="I87" s="331"/>
      <c r="J87" s="332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</row>
    <row r="88" spans="1:31" ht="28.5" thickBot="1">
      <c r="A88" s="44"/>
      <c r="B88" s="534"/>
      <c r="C88" s="167" t="s">
        <v>774</v>
      </c>
      <c r="D88" s="167">
        <f t="shared" si="9"/>
        <v>0</v>
      </c>
      <c r="E88" s="167">
        <f t="shared" si="8"/>
        <v>0</v>
      </c>
      <c r="F88" s="167">
        <f t="shared" si="10"/>
        <v>0</v>
      </c>
      <c r="G88" s="167" t="s">
        <v>76</v>
      </c>
      <c r="H88" s="168" t="s">
        <v>119</v>
      </c>
      <c r="I88" s="338"/>
      <c r="J88" s="339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</row>
    <row r="89" spans="1:31" ht="19">
      <c r="A89" s="45"/>
      <c r="B89" s="51"/>
      <c r="C89" s="52"/>
      <c r="D89" s="52"/>
      <c r="E89" s="52"/>
      <c r="F89" s="52"/>
      <c r="G89" s="53"/>
      <c r="H89" s="54"/>
      <c r="I89" s="52"/>
      <c r="J89" s="45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</row>
    <row r="90" spans="1:31" ht="19">
      <c r="A90" s="45"/>
      <c r="B90" s="51"/>
      <c r="C90" s="52"/>
      <c r="D90" s="52"/>
      <c r="E90" s="52"/>
      <c r="F90" s="52"/>
      <c r="G90" s="53"/>
      <c r="H90" s="54"/>
      <c r="I90" s="52"/>
      <c r="J90" s="45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</row>
    <row r="91" spans="1:31" ht="19">
      <c r="A91" s="45"/>
      <c r="B91" s="51"/>
      <c r="C91" s="52"/>
      <c r="D91" s="52"/>
      <c r="E91" s="52"/>
      <c r="F91" s="52"/>
      <c r="G91" s="53"/>
      <c r="H91" s="54"/>
      <c r="I91" s="52"/>
      <c r="J91" s="45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</row>
    <row r="92" spans="1:31" ht="19">
      <c r="A92" s="45"/>
      <c r="B92" s="51"/>
      <c r="C92" s="52"/>
      <c r="D92" s="52"/>
      <c r="E92" s="52"/>
      <c r="F92" s="52"/>
      <c r="G92" s="53"/>
      <c r="H92" s="54"/>
      <c r="I92" s="52"/>
      <c r="J92" s="45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</row>
    <row r="93" spans="1:31" ht="19">
      <c r="A93" s="45"/>
      <c r="B93" s="51"/>
      <c r="C93" s="52"/>
      <c r="D93" s="52"/>
      <c r="E93" s="52"/>
      <c r="F93" s="52"/>
      <c r="G93" s="53"/>
      <c r="H93" s="54"/>
      <c r="I93" s="52"/>
      <c r="J93" s="45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</row>
    <row r="94" spans="1:31" ht="19">
      <c r="A94" s="45"/>
      <c r="B94" s="51"/>
      <c r="C94" s="52"/>
      <c r="D94" s="52"/>
      <c r="E94" s="52"/>
      <c r="F94" s="52"/>
      <c r="G94" s="53"/>
      <c r="H94" s="54"/>
      <c r="I94" s="52"/>
      <c r="J94" s="45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</row>
    <row r="95" spans="1:31" ht="19">
      <c r="A95" s="45"/>
      <c r="B95" s="51"/>
      <c r="C95" s="52"/>
      <c r="D95" s="52"/>
      <c r="E95" s="52"/>
      <c r="F95" s="52"/>
      <c r="G95" s="53"/>
      <c r="H95" s="54"/>
      <c r="I95" s="52"/>
      <c r="J95" s="45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</row>
    <row r="96" spans="1:31" ht="19">
      <c r="A96" s="45"/>
      <c r="B96" s="51"/>
      <c r="C96" s="52"/>
      <c r="D96" s="52"/>
      <c r="E96" s="52"/>
      <c r="F96" s="52"/>
      <c r="G96" s="53"/>
      <c r="H96" s="54"/>
      <c r="I96" s="52"/>
      <c r="J96" s="45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</row>
    <row r="97" spans="1:31" ht="15.5">
      <c r="A97" s="45"/>
      <c r="B97" s="45"/>
      <c r="C97" s="52"/>
      <c r="D97" s="52"/>
      <c r="E97" s="52"/>
      <c r="F97" s="52"/>
      <c r="G97" s="53"/>
      <c r="H97" s="54"/>
      <c r="I97" s="52"/>
      <c r="J97" s="45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</row>
    <row r="98" spans="1:31" ht="15.5">
      <c r="A98" s="45"/>
      <c r="B98" s="45"/>
      <c r="C98" s="52"/>
      <c r="D98" s="52"/>
      <c r="E98" s="52"/>
      <c r="F98" s="52"/>
      <c r="G98" s="53"/>
      <c r="H98" s="54"/>
      <c r="I98" s="52"/>
      <c r="J98" s="45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</row>
    <row r="99" spans="1:31" ht="15.5">
      <c r="A99" s="45"/>
      <c r="B99" s="45"/>
      <c r="C99" s="52"/>
      <c r="D99" s="52"/>
      <c r="E99" s="52"/>
      <c r="F99" s="52"/>
      <c r="G99" s="53"/>
      <c r="H99" s="54"/>
      <c r="I99" s="52"/>
      <c r="J99" s="45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</row>
    <row r="100" spans="1:31" ht="15.5">
      <c r="A100" s="45"/>
      <c r="B100" s="45"/>
      <c r="C100" s="52"/>
      <c r="D100" s="52"/>
      <c r="E100" s="52"/>
      <c r="F100" s="52"/>
      <c r="G100" s="53"/>
      <c r="H100" s="54"/>
      <c r="I100" s="52"/>
      <c r="J100" s="45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</row>
    <row r="101" spans="1:31" ht="15.5">
      <c r="A101" s="45"/>
      <c r="B101" s="45"/>
      <c r="C101" s="52"/>
      <c r="D101" s="52"/>
      <c r="E101" s="52"/>
      <c r="F101" s="52"/>
      <c r="G101" s="53"/>
      <c r="H101" s="54"/>
      <c r="I101" s="52"/>
      <c r="J101" s="45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</row>
    <row r="102" spans="1:31" ht="15.5">
      <c r="A102" s="45"/>
      <c r="B102" s="45"/>
      <c r="C102" s="52"/>
      <c r="D102" s="52"/>
      <c r="E102" s="52"/>
      <c r="F102" s="52"/>
      <c r="G102" s="53"/>
      <c r="H102" s="54"/>
      <c r="I102" s="52"/>
      <c r="J102" s="45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</row>
    <row r="103" spans="1:31" ht="15.5">
      <c r="A103" s="45"/>
      <c r="B103" s="45"/>
      <c r="C103" s="52"/>
      <c r="D103" s="52"/>
      <c r="E103" s="52"/>
      <c r="F103" s="52"/>
      <c r="G103" s="53"/>
      <c r="H103" s="54"/>
      <c r="I103" s="52"/>
      <c r="J103" s="45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</row>
    <row r="104" spans="1:31" ht="15.5">
      <c r="A104" s="45"/>
      <c r="B104" s="45"/>
      <c r="C104" s="52"/>
      <c r="D104" s="52"/>
      <c r="E104" s="52"/>
      <c r="F104" s="52"/>
      <c r="G104" s="53"/>
      <c r="H104" s="54"/>
      <c r="I104" s="52"/>
      <c r="J104" s="45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</row>
    <row r="105" spans="1:31" ht="15.5">
      <c r="A105" s="45"/>
      <c r="B105" s="45"/>
      <c r="C105" s="52"/>
      <c r="D105" s="52"/>
      <c r="E105" s="52"/>
      <c r="F105" s="52"/>
      <c r="G105" s="53"/>
      <c r="H105" s="54"/>
      <c r="I105" s="52"/>
      <c r="J105" s="45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</row>
    <row r="106" spans="1:31" ht="15.5">
      <c r="A106" s="45"/>
      <c r="B106" s="45"/>
      <c r="C106" s="52"/>
      <c r="D106" s="52"/>
      <c r="E106" s="52"/>
      <c r="F106" s="52"/>
      <c r="G106" s="53"/>
      <c r="H106" s="54"/>
      <c r="I106" s="52"/>
      <c r="J106" s="45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</row>
    <row r="107" spans="1:31" ht="15.5">
      <c r="A107" s="45"/>
      <c r="B107" s="45"/>
      <c r="C107" s="52"/>
      <c r="D107" s="52"/>
      <c r="E107" s="52"/>
      <c r="F107" s="52"/>
      <c r="G107" s="53"/>
      <c r="H107" s="54"/>
      <c r="I107" s="52"/>
      <c r="J107" s="45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</row>
    <row r="108" spans="1:31" ht="15.5">
      <c r="A108" s="45"/>
      <c r="B108" s="45"/>
      <c r="C108" s="52"/>
      <c r="D108" s="52"/>
      <c r="E108" s="52"/>
      <c r="F108" s="52"/>
      <c r="G108" s="53"/>
      <c r="H108" s="54"/>
      <c r="I108" s="52"/>
      <c r="J108" s="45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</row>
    <row r="109" spans="1:31" ht="15.5">
      <c r="A109" s="45"/>
      <c r="B109" s="45"/>
      <c r="C109" s="52"/>
      <c r="D109" s="52"/>
      <c r="E109" s="52"/>
      <c r="F109" s="52"/>
      <c r="G109" s="53"/>
      <c r="H109" s="54"/>
      <c r="I109" s="52"/>
      <c r="J109" s="45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</row>
    <row r="110" spans="1:31" ht="15.5">
      <c r="A110" s="45"/>
      <c r="B110" s="45"/>
      <c r="C110" s="52"/>
      <c r="D110" s="52"/>
      <c r="E110" s="52"/>
      <c r="F110" s="52"/>
      <c r="G110" s="53"/>
      <c r="H110" s="54"/>
      <c r="I110" s="52"/>
      <c r="J110" s="45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</row>
    <row r="111" spans="1:31" ht="15.5">
      <c r="A111" s="45"/>
      <c r="B111" s="45"/>
      <c r="C111" s="52"/>
      <c r="D111" s="52"/>
      <c r="E111" s="52"/>
      <c r="F111" s="52"/>
      <c r="G111" s="53"/>
      <c r="H111" s="54"/>
      <c r="I111" s="52"/>
      <c r="J111" s="45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</row>
    <row r="112" spans="1:31" ht="15.5">
      <c r="A112" s="45"/>
      <c r="B112" s="45"/>
      <c r="C112" s="52"/>
      <c r="D112" s="52"/>
      <c r="E112" s="52"/>
      <c r="F112" s="52"/>
      <c r="G112" s="53"/>
      <c r="H112" s="54"/>
      <c r="I112" s="52"/>
      <c r="J112" s="45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</row>
    <row r="113" spans="1:31" ht="15.5">
      <c r="A113" s="45"/>
      <c r="B113" s="45"/>
      <c r="C113" s="52"/>
      <c r="D113" s="52"/>
      <c r="E113" s="52"/>
      <c r="F113" s="52"/>
      <c r="G113" s="53"/>
      <c r="H113" s="54"/>
      <c r="I113" s="52"/>
      <c r="J113" s="45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</row>
    <row r="114" spans="1:31" ht="15.5">
      <c r="A114" s="45"/>
      <c r="B114" s="45"/>
      <c r="C114" s="52"/>
      <c r="D114" s="52"/>
      <c r="E114" s="52"/>
      <c r="F114" s="52"/>
      <c r="G114" s="53"/>
      <c r="H114" s="54"/>
      <c r="I114" s="52"/>
      <c r="J114" s="45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</row>
    <row r="115" spans="1:31" ht="15.5">
      <c r="A115" s="45"/>
      <c r="B115" s="45"/>
      <c r="C115" s="52"/>
      <c r="D115" s="52"/>
      <c r="E115" s="52"/>
      <c r="F115" s="52"/>
      <c r="G115" s="53"/>
      <c r="H115" s="54"/>
      <c r="I115" s="52"/>
      <c r="J115" s="45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</row>
    <row r="116" spans="1:31" ht="15.5">
      <c r="A116" s="45"/>
      <c r="B116" s="45"/>
      <c r="C116" s="52"/>
      <c r="D116" s="52"/>
      <c r="E116" s="52"/>
      <c r="F116" s="52"/>
      <c r="G116" s="53"/>
      <c r="H116" s="54"/>
      <c r="I116" s="52"/>
      <c r="J116" s="45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</row>
    <row r="117" spans="1:31" ht="15.5">
      <c r="A117" s="45"/>
      <c r="B117" s="45"/>
      <c r="C117" s="52"/>
      <c r="D117" s="52"/>
      <c r="E117" s="52"/>
      <c r="F117" s="52"/>
      <c r="G117" s="53"/>
      <c r="H117" s="54"/>
      <c r="I117" s="52"/>
      <c r="J117" s="45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</row>
    <row r="118" spans="1:31" ht="15.5">
      <c r="A118" s="45"/>
      <c r="B118" s="45"/>
      <c r="C118" s="52"/>
      <c r="D118" s="52"/>
      <c r="E118" s="52"/>
      <c r="F118" s="52"/>
      <c r="G118" s="53"/>
      <c r="H118" s="54"/>
      <c r="I118" s="52"/>
      <c r="J118" s="45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</row>
    <row r="119" spans="1:31" ht="15.5">
      <c r="A119" s="45"/>
      <c r="B119" s="45"/>
      <c r="C119" s="52"/>
      <c r="D119" s="52"/>
      <c r="E119" s="52"/>
      <c r="F119" s="52"/>
      <c r="G119" s="53"/>
      <c r="H119" s="54"/>
      <c r="I119" s="52"/>
      <c r="J119" s="45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</row>
    <row r="120" spans="1:31" ht="15.5">
      <c r="A120" s="45"/>
      <c r="B120" s="45"/>
      <c r="C120" s="52"/>
      <c r="D120" s="52"/>
      <c r="E120" s="52"/>
      <c r="F120" s="52"/>
      <c r="G120" s="53"/>
      <c r="H120" s="54"/>
      <c r="I120" s="52"/>
      <c r="J120" s="45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</row>
    <row r="121" spans="1:31" ht="15.5">
      <c r="A121" s="45"/>
      <c r="B121" s="45"/>
      <c r="C121" s="52"/>
      <c r="D121" s="52"/>
      <c r="E121" s="52"/>
      <c r="F121" s="52"/>
      <c r="G121" s="53"/>
      <c r="H121" s="54"/>
      <c r="I121" s="52"/>
      <c r="J121" s="45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</row>
    <row r="122" spans="1:31" ht="15.5">
      <c r="A122" s="45"/>
      <c r="B122" s="45"/>
      <c r="C122" s="52"/>
      <c r="D122" s="52"/>
      <c r="E122" s="52"/>
      <c r="F122" s="52"/>
      <c r="G122" s="53"/>
      <c r="H122" s="54"/>
      <c r="I122" s="52"/>
      <c r="J122" s="45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</row>
    <row r="123" spans="1:31" ht="15.5">
      <c r="A123" s="45"/>
      <c r="B123" s="45"/>
      <c r="C123" s="52"/>
      <c r="D123" s="52"/>
      <c r="E123" s="52"/>
      <c r="F123" s="52"/>
      <c r="G123" s="53"/>
      <c r="H123" s="54"/>
      <c r="I123" s="52"/>
      <c r="J123" s="45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</row>
    <row r="124" spans="1:31" ht="15.5">
      <c r="A124" s="45"/>
      <c r="B124" s="45"/>
      <c r="C124" s="52"/>
      <c r="D124" s="52"/>
      <c r="E124" s="52"/>
      <c r="F124" s="52"/>
      <c r="G124" s="53"/>
      <c r="H124" s="54"/>
      <c r="I124" s="52"/>
      <c r="J124" s="45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</row>
    <row r="125" spans="1:31" ht="15.5">
      <c r="A125" s="45"/>
      <c r="B125" s="45"/>
      <c r="C125" s="52"/>
      <c r="D125" s="52"/>
      <c r="E125" s="52"/>
      <c r="F125" s="52"/>
      <c r="G125" s="53"/>
      <c r="H125" s="54"/>
      <c r="I125" s="52"/>
      <c r="J125" s="45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</row>
    <row r="126" spans="1:31" ht="15.5">
      <c r="A126" s="45"/>
      <c r="B126" s="45"/>
      <c r="C126" s="52"/>
      <c r="D126" s="52"/>
      <c r="E126" s="52"/>
      <c r="F126" s="52"/>
      <c r="G126" s="53"/>
      <c r="H126" s="54"/>
      <c r="I126" s="52"/>
      <c r="J126" s="45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</row>
    <row r="127" spans="1:31" ht="15.5">
      <c r="A127" s="45"/>
      <c r="B127" s="45"/>
      <c r="C127" s="52"/>
      <c r="D127" s="52"/>
      <c r="E127" s="52"/>
      <c r="F127" s="52"/>
      <c r="G127" s="53"/>
      <c r="H127" s="54"/>
      <c r="I127" s="52"/>
      <c r="J127" s="45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</row>
    <row r="128" spans="1:31" ht="15.5">
      <c r="A128" s="45"/>
      <c r="B128" s="45"/>
      <c r="C128" s="52"/>
      <c r="D128" s="52"/>
      <c r="E128" s="52"/>
      <c r="F128" s="52"/>
      <c r="G128" s="53"/>
      <c r="H128" s="54"/>
      <c r="I128" s="52"/>
      <c r="J128" s="45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</row>
    <row r="129" spans="1:31" ht="15.5">
      <c r="A129" s="45"/>
      <c r="B129" s="45"/>
      <c r="C129" s="52"/>
      <c r="D129" s="52"/>
      <c r="E129" s="52"/>
      <c r="F129" s="52"/>
      <c r="G129" s="53"/>
      <c r="H129" s="54"/>
      <c r="I129" s="52"/>
      <c r="J129" s="45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</row>
    <row r="130" spans="1:31" ht="15.5">
      <c r="A130" s="45"/>
      <c r="B130" s="45"/>
      <c r="C130" s="52"/>
      <c r="D130" s="52"/>
      <c r="E130" s="52"/>
      <c r="F130" s="52"/>
      <c r="G130" s="53"/>
      <c r="H130" s="54"/>
      <c r="I130" s="52"/>
      <c r="J130" s="45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</row>
    <row r="131" spans="1:31" ht="15.5">
      <c r="A131" s="45"/>
      <c r="B131" s="45"/>
      <c r="C131" s="52"/>
      <c r="D131" s="52"/>
      <c r="E131" s="52"/>
      <c r="F131" s="52"/>
      <c r="G131" s="53"/>
      <c r="H131" s="54"/>
      <c r="I131" s="52"/>
      <c r="J131" s="45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</row>
    <row r="132" spans="1:31" ht="15.5">
      <c r="A132" s="45"/>
      <c r="B132" s="45"/>
      <c r="C132" s="52"/>
      <c r="D132" s="52"/>
      <c r="E132" s="52"/>
      <c r="F132" s="52"/>
      <c r="G132" s="53"/>
      <c r="H132" s="54"/>
      <c r="I132" s="52"/>
      <c r="J132" s="45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</row>
    <row r="133" spans="1:31" ht="15.5">
      <c r="A133" s="45"/>
      <c r="B133" s="45"/>
      <c r="C133" s="52"/>
      <c r="D133" s="52"/>
      <c r="E133" s="52"/>
      <c r="F133" s="52"/>
      <c r="G133" s="53"/>
      <c r="H133" s="54"/>
      <c r="I133" s="52"/>
      <c r="J133" s="45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</row>
    <row r="134" spans="1:31" ht="15.5">
      <c r="A134" s="45"/>
      <c r="B134" s="45"/>
      <c r="C134" s="52"/>
      <c r="D134" s="52"/>
      <c r="E134" s="52"/>
      <c r="F134" s="52"/>
      <c r="G134" s="53"/>
      <c r="H134" s="54"/>
      <c r="I134" s="52"/>
      <c r="J134" s="45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</row>
    <row r="135" spans="1:31" ht="15.5">
      <c r="A135" s="45"/>
      <c r="B135" s="45"/>
      <c r="C135" s="52"/>
      <c r="D135" s="52"/>
      <c r="E135" s="52"/>
      <c r="F135" s="52"/>
      <c r="G135" s="53"/>
      <c r="H135" s="54"/>
      <c r="I135" s="52"/>
      <c r="J135" s="45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</row>
    <row r="136" spans="1:31" ht="15.5">
      <c r="A136" s="45"/>
      <c r="B136" s="45"/>
      <c r="C136" s="52"/>
      <c r="D136" s="52"/>
      <c r="E136" s="52"/>
      <c r="F136" s="52"/>
      <c r="G136" s="53"/>
      <c r="H136" s="54"/>
      <c r="I136" s="52"/>
      <c r="J136" s="45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</row>
    <row r="137" spans="1:31" ht="15.5">
      <c r="A137" s="45"/>
      <c r="B137" s="45"/>
      <c r="C137" s="52"/>
      <c r="D137" s="52"/>
      <c r="E137" s="52"/>
      <c r="F137" s="52"/>
      <c r="G137" s="53"/>
      <c r="H137" s="54"/>
      <c r="I137" s="52"/>
      <c r="J137" s="45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</row>
    <row r="138" spans="1:31" ht="15.5">
      <c r="A138" s="45"/>
      <c r="B138" s="45"/>
      <c r="C138" s="52"/>
      <c r="D138" s="52"/>
      <c r="E138" s="52"/>
      <c r="F138" s="52"/>
      <c r="G138" s="53"/>
      <c r="H138" s="54"/>
      <c r="I138" s="52"/>
      <c r="J138" s="45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</row>
    <row r="139" spans="1:31" ht="15.5">
      <c r="A139" s="45"/>
      <c r="B139" s="45"/>
      <c r="C139" s="52"/>
      <c r="D139" s="52"/>
      <c r="E139" s="52"/>
      <c r="F139" s="52"/>
      <c r="G139" s="53"/>
      <c r="H139" s="54"/>
      <c r="I139" s="52"/>
      <c r="J139" s="45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</row>
    <row r="140" spans="1:31" ht="15.5">
      <c r="A140" s="45"/>
      <c r="B140" s="45"/>
      <c r="C140" s="52"/>
      <c r="D140" s="52"/>
      <c r="E140" s="52"/>
      <c r="F140" s="52"/>
      <c r="G140" s="53"/>
      <c r="H140" s="54"/>
      <c r="I140" s="52"/>
      <c r="J140" s="45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</row>
    <row r="141" spans="1:31" ht="15.5">
      <c r="A141" s="45"/>
      <c r="B141" s="45"/>
      <c r="C141" s="52"/>
      <c r="D141" s="52"/>
      <c r="E141" s="52"/>
      <c r="F141" s="52"/>
      <c r="G141" s="53"/>
      <c r="H141" s="54"/>
      <c r="I141" s="52"/>
      <c r="J141" s="45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</row>
    <row r="142" spans="1:31" ht="15.5">
      <c r="A142" s="45"/>
      <c r="B142" s="45"/>
      <c r="C142" s="52"/>
      <c r="D142" s="52"/>
      <c r="E142" s="52"/>
      <c r="F142" s="52"/>
      <c r="G142" s="53"/>
      <c r="H142" s="54"/>
      <c r="I142" s="52"/>
      <c r="J142" s="45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</row>
    <row r="143" spans="1:31" ht="15.5">
      <c r="A143" s="45"/>
      <c r="B143" s="45"/>
      <c r="C143" s="52"/>
      <c r="D143" s="52"/>
      <c r="E143" s="52"/>
      <c r="F143" s="52"/>
      <c r="G143" s="53"/>
      <c r="H143" s="54"/>
      <c r="I143" s="52"/>
      <c r="J143" s="45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</row>
    <row r="144" spans="1:31" ht="15.5">
      <c r="A144" s="45"/>
      <c r="B144" s="45"/>
      <c r="C144" s="52"/>
      <c r="D144" s="52"/>
      <c r="E144" s="52"/>
      <c r="F144" s="52"/>
      <c r="G144" s="53"/>
      <c r="H144" s="54"/>
      <c r="I144" s="52"/>
      <c r="J144" s="45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</row>
    <row r="145" spans="1:31" ht="15.5">
      <c r="A145" s="45"/>
      <c r="B145" s="45"/>
      <c r="C145" s="52"/>
      <c r="D145" s="52"/>
      <c r="E145" s="52"/>
      <c r="F145" s="52"/>
      <c r="G145" s="53"/>
      <c r="H145" s="54"/>
      <c r="I145" s="52"/>
      <c r="J145" s="45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</row>
    <row r="146" spans="1:31" ht="15.5">
      <c r="A146" s="45"/>
      <c r="B146" s="45"/>
      <c r="C146" s="52"/>
      <c r="D146" s="52"/>
      <c r="E146" s="52"/>
      <c r="F146" s="52"/>
      <c r="G146" s="53"/>
      <c r="H146" s="54"/>
      <c r="I146" s="52"/>
      <c r="J146" s="45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</row>
    <row r="147" spans="1:31" ht="15.5">
      <c r="A147" s="45"/>
      <c r="B147" s="45"/>
      <c r="C147" s="52"/>
      <c r="D147" s="52"/>
      <c r="E147" s="52"/>
      <c r="F147" s="52"/>
      <c r="G147" s="53"/>
      <c r="H147" s="54"/>
      <c r="I147" s="52"/>
      <c r="J147" s="45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</row>
    <row r="148" spans="1:31" ht="15.5">
      <c r="A148" s="45"/>
      <c r="B148" s="45"/>
      <c r="C148" s="52"/>
      <c r="D148" s="52"/>
      <c r="E148" s="52"/>
      <c r="F148" s="52"/>
      <c r="G148" s="53"/>
      <c r="H148" s="54"/>
      <c r="I148" s="52"/>
      <c r="J148" s="45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</row>
    <row r="149" spans="1:31" ht="15.5">
      <c r="A149" s="45"/>
      <c r="B149" s="45"/>
      <c r="C149" s="52"/>
      <c r="D149" s="52"/>
      <c r="E149" s="52"/>
      <c r="F149" s="52"/>
      <c r="G149" s="53"/>
      <c r="H149" s="54"/>
      <c r="I149" s="52"/>
      <c r="J149" s="45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</row>
    <row r="150" spans="1:31" ht="15.5">
      <c r="A150" s="45"/>
      <c r="B150" s="45"/>
      <c r="C150" s="52"/>
      <c r="D150" s="52"/>
      <c r="E150" s="52"/>
      <c r="F150" s="52"/>
      <c r="G150" s="53"/>
      <c r="H150" s="54"/>
      <c r="I150" s="52"/>
      <c r="J150" s="45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</row>
    <row r="151" spans="1:31" ht="15.5">
      <c r="A151" s="45"/>
      <c r="B151" s="45"/>
      <c r="C151" s="52"/>
      <c r="D151" s="52"/>
      <c r="E151" s="52"/>
      <c r="F151" s="52"/>
      <c r="G151" s="53"/>
      <c r="H151" s="54"/>
      <c r="I151" s="52"/>
      <c r="J151" s="45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</row>
    <row r="152" spans="1:31" ht="15.5">
      <c r="A152" s="45"/>
      <c r="B152" s="45"/>
      <c r="C152" s="52"/>
      <c r="D152" s="52"/>
      <c r="E152" s="52"/>
      <c r="F152" s="52"/>
      <c r="G152" s="53"/>
      <c r="H152" s="54"/>
      <c r="I152" s="52"/>
      <c r="J152" s="45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</row>
    <row r="153" spans="1:31" ht="15.5">
      <c r="A153" s="45"/>
      <c r="B153" s="45"/>
      <c r="C153" s="52"/>
      <c r="D153" s="52"/>
      <c r="E153" s="52"/>
      <c r="F153" s="52"/>
      <c r="G153" s="53"/>
      <c r="H153" s="54"/>
      <c r="I153" s="52"/>
      <c r="J153" s="45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</row>
    <row r="154" spans="1:31" ht="15.5">
      <c r="A154" s="45"/>
      <c r="B154" s="45"/>
      <c r="C154" s="52"/>
      <c r="D154" s="52"/>
      <c r="E154" s="52"/>
      <c r="F154" s="52"/>
      <c r="G154" s="53"/>
      <c r="H154" s="54"/>
      <c r="I154" s="52"/>
      <c r="J154" s="45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</row>
    <row r="155" spans="1:31" ht="15.5">
      <c r="A155" s="45"/>
      <c r="B155" s="45"/>
      <c r="C155" s="52"/>
      <c r="D155" s="52"/>
      <c r="E155" s="52"/>
      <c r="F155" s="52"/>
      <c r="G155" s="53"/>
      <c r="H155" s="54"/>
      <c r="I155" s="52"/>
      <c r="J155" s="45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</row>
    <row r="156" spans="1:31" ht="15.5">
      <c r="A156" s="45"/>
      <c r="B156" s="45"/>
      <c r="C156" s="52"/>
      <c r="D156" s="52"/>
      <c r="E156" s="52"/>
      <c r="F156" s="52"/>
      <c r="G156" s="53"/>
      <c r="H156" s="54"/>
      <c r="I156" s="52"/>
      <c r="J156" s="45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</row>
    <row r="157" spans="1:31" ht="15.5">
      <c r="A157" s="45"/>
      <c r="B157" s="45"/>
      <c r="C157" s="52"/>
      <c r="D157" s="52"/>
      <c r="E157" s="52"/>
      <c r="F157" s="52"/>
      <c r="G157" s="53"/>
      <c r="H157" s="54"/>
      <c r="I157" s="52"/>
      <c r="J157" s="45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</row>
    <row r="158" spans="1:31" ht="15.5">
      <c r="A158" s="45"/>
      <c r="B158" s="45"/>
      <c r="C158" s="52"/>
      <c r="D158" s="52"/>
      <c r="E158" s="52"/>
      <c r="F158" s="52"/>
      <c r="G158" s="53"/>
      <c r="H158" s="54"/>
      <c r="I158" s="52"/>
      <c r="J158" s="45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</row>
    <row r="159" spans="1:31" ht="15.5">
      <c r="A159" s="45"/>
      <c r="B159" s="45"/>
      <c r="C159" s="52"/>
      <c r="D159" s="52"/>
      <c r="E159" s="52"/>
      <c r="F159" s="52"/>
      <c r="G159" s="53"/>
      <c r="H159" s="54"/>
      <c r="I159" s="52"/>
      <c r="J159" s="45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</row>
    <row r="160" spans="1:31" ht="15.5">
      <c r="A160" s="45"/>
      <c r="B160" s="45"/>
      <c r="C160" s="52"/>
      <c r="D160" s="52"/>
      <c r="E160" s="52"/>
      <c r="F160" s="52"/>
      <c r="G160" s="53"/>
      <c r="H160" s="54"/>
      <c r="I160" s="52"/>
      <c r="J160" s="45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</row>
    <row r="161" spans="1:31" ht="15.5">
      <c r="A161" s="45"/>
      <c r="B161" s="45"/>
      <c r="C161" s="52"/>
      <c r="D161" s="52"/>
      <c r="E161" s="52"/>
      <c r="F161" s="52"/>
      <c r="G161" s="53"/>
      <c r="H161" s="54"/>
      <c r="I161" s="52"/>
      <c r="J161" s="45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</row>
    <row r="162" spans="1:31" ht="15.5">
      <c r="A162" s="45"/>
      <c r="B162" s="45"/>
      <c r="C162" s="52"/>
      <c r="D162" s="52"/>
      <c r="E162" s="52"/>
      <c r="F162" s="52"/>
      <c r="G162" s="53"/>
      <c r="H162" s="54"/>
      <c r="I162" s="52"/>
      <c r="J162" s="45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</row>
    <row r="163" spans="1:31" ht="15.5">
      <c r="A163" s="45"/>
      <c r="B163" s="45"/>
      <c r="C163" s="52"/>
      <c r="D163" s="52"/>
      <c r="E163" s="52"/>
      <c r="F163" s="52"/>
      <c r="G163" s="53"/>
      <c r="H163" s="54"/>
      <c r="I163" s="52"/>
      <c r="J163" s="45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</row>
    <row r="164" spans="1:31" ht="15.5">
      <c r="A164" s="45"/>
      <c r="B164" s="45"/>
      <c r="C164" s="52"/>
      <c r="D164" s="52"/>
      <c r="E164" s="52"/>
      <c r="F164" s="52"/>
      <c r="G164" s="53"/>
      <c r="H164" s="54"/>
      <c r="I164" s="52"/>
      <c r="J164" s="45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</row>
    <row r="165" spans="1:31" ht="15.5">
      <c r="A165" s="45"/>
      <c r="B165" s="45"/>
      <c r="C165" s="52"/>
      <c r="D165" s="52"/>
      <c r="E165" s="52"/>
      <c r="F165" s="52"/>
      <c r="G165" s="53"/>
      <c r="H165" s="54"/>
      <c r="I165" s="52"/>
      <c r="J165" s="45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</row>
    <row r="166" spans="1:31" ht="15.5">
      <c r="A166" s="45"/>
      <c r="B166" s="45"/>
      <c r="C166" s="52"/>
      <c r="D166" s="52"/>
      <c r="E166" s="52"/>
      <c r="F166" s="52"/>
      <c r="G166" s="53"/>
      <c r="H166" s="54"/>
      <c r="I166" s="52"/>
      <c r="J166" s="45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</row>
    <row r="167" spans="1:31" ht="15.5">
      <c r="A167" s="45"/>
      <c r="B167" s="45"/>
      <c r="C167" s="52"/>
      <c r="D167" s="52"/>
      <c r="E167" s="52"/>
      <c r="F167" s="52"/>
      <c r="G167" s="53"/>
      <c r="H167" s="54"/>
      <c r="I167" s="52"/>
      <c r="J167" s="45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</row>
    <row r="168" spans="1:31" ht="15.5">
      <c r="A168" s="45"/>
      <c r="B168" s="45"/>
      <c r="C168" s="52"/>
      <c r="D168" s="52"/>
      <c r="E168" s="52"/>
      <c r="F168" s="52"/>
      <c r="G168" s="53"/>
      <c r="H168" s="54"/>
      <c r="I168" s="52"/>
      <c r="J168" s="45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</row>
    <row r="169" spans="1:31" ht="15.5">
      <c r="A169" s="45"/>
      <c r="B169" s="45"/>
      <c r="C169" s="52"/>
      <c r="D169" s="52"/>
      <c r="E169" s="52"/>
      <c r="F169" s="52"/>
      <c r="G169" s="53"/>
      <c r="H169" s="54"/>
      <c r="I169" s="52"/>
      <c r="J169" s="45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</row>
    <row r="170" spans="1:31" ht="15.5">
      <c r="A170" s="45"/>
      <c r="B170" s="45"/>
      <c r="C170" s="52"/>
      <c r="D170" s="52"/>
      <c r="E170" s="52"/>
      <c r="F170" s="52"/>
      <c r="G170" s="53"/>
      <c r="H170" s="54"/>
      <c r="I170" s="52"/>
      <c r="J170" s="45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</row>
    <row r="171" spans="1:31" ht="15.5">
      <c r="A171" s="45"/>
      <c r="B171" s="45"/>
      <c r="C171" s="52"/>
      <c r="D171" s="52"/>
      <c r="E171" s="52"/>
      <c r="F171" s="52"/>
      <c r="G171" s="53"/>
      <c r="H171" s="54"/>
      <c r="I171" s="52"/>
      <c r="J171" s="45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</row>
    <row r="172" spans="1:31" ht="15.5">
      <c r="A172" s="45"/>
      <c r="B172" s="45"/>
      <c r="C172" s="52"/>
      <c r="D172" s="52"/>
      <c r="E172" s="52"/>
      <c r="F172" s="52"/>
      <c r="G172" s="53"/>
      <c r="H172" s="54"/>
      <c r="I172" s="52"/>
      <c r="J172" s="45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</row>
    <row r="173" spans="1:31" ht="15.5">
      <c r="A173" s="45"/>
      <c r="B173" s="45"/>
      <c r="C173" s="52"/>
      <c r="D173" s="52"/>
      <c r="E173" s="52"/>
      <c r="F173" s="52"/>
      <c r="G173" s="53"/>
      <c r="H173" s="54"/>
      <c r="I173" s="52"/>
      <c r="J173" s="45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</row>
    <row r="174" spans="1:31" ht="15.5">
      <c r="A174" s="45"/>
      <c r="B174" s="45"/>
      <c r="C174" s="52"/>
      <c r="D174" s="52"/>
      <c r="E174" s="52"/>
      <c r="F174" s="52"/>
      <c r="G174" s="53"/>
      <c r="H174" s="54"/>
      <c r="I174" s="52"/>
      <c r="J174" s="45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</row>
    <row r="175" spans="1:31" ht="15.5">
      <c r="A175" s="45"/>
      <c r="B175" s="45"/>
      <c r="C175" s="52"/>
      <c r="D175" s="52"/>
      <c r="E175" s="52"/>
      <c r="F175" s="52"/>
      <c r="G175" s="53"/>
      <c r="H175" s="54"/>
      <c r="I175" s="52"/>
      <c r="J175" s="45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</row>
    <row r="176" spans="1:31" ht="15.5">
      <c r="A176" s="45"/>
      <c r="B176" s="45"/>
      <c r="C176" s="52"/>
      <c r="D176" s="52"/>
      <c r="E176" s="52"/>
      <c r="F176" s="52"/>
      <c r="G176" s="53"/>
      <c r="H176" s="54"/>
      <c r="I176" s="52"/>
      <c r="J176" s="45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</row>
    <row r="177" spans="1:31" ht="15.5">
      <c r="A177" s="45"/>
      <c r="B177" s="45"/>
      <c r="C177" s="52"/>
      <c r="D177" s="52"/>
      <c r="E177" s="52"/>
      <c r="F177" s="52"/>
      <c r="G177" s="53"/>
      <c r="H177" s="54"/>
      <c r="I177" s="52"/>
      <c r="J177" s="45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</row>
    <row r="178" spans="1:31" ht="15.5">
      <c r="A178" s="45"/>
      <c r="B178" s="45"/>
      <c r="C178" s="52"/>
      <c r="D178" s="52"/>
      <c r="E178" s="52"/>
      <c r="F178" s="52"/>
      <c r="G178" s="53"/>
      <c r="H178" s="54"/>
      <c r="I178" s="52"/>
      <c r="J178" s="45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</row>
    <row r="179" spans="1:31" ht="15.5">
      <c r="A179" s="45"/>
      <c r="B179" s="45"/>
      <c r="C179" s="52"/>
      <c r="D179" s="52"/>
      <c r="E179" s="52"/>
      <c r="F179" s="52"/>
      <c r="G179" s="53"/>
      <c r="H179" s="54"/>
      <c r="I179" s="52"/>
      <c r="J179" s="45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</row>
    <row r="180" spans="1:31" ht="15.5">
      <c r="A180" s="45"/>
      <c r="B180" s="45"/>
      <c r="C180" s="52"/>
      <c r="D180" s="52"/>
      <c r="E180" s="52"/>
      <c r="F180" s="52"/>
      <c r="G180" s="53"/>
      <c r="H180" s="54"/>
      <c r="I180" s="52"/>
      <c r="J180" s="45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</row>
    <row r="181" spans="1:31" ht="15.5">
      <c r="A181" s="45"/>
      <c r="B181" s="45"/>
      <c r="C181" s="52"/>
      <c r="D181" s="52"/>
      <c r="E181" s="52"/>
      <c r="F181" s="52"/>
      <c r="G181" s="53"/>
      <c r="H181" s="54"/>
      <c r="I181" s="52"/>
      <c r="J181" s="45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</row>
    <row r="182" spans="1:31" ht="15.5">
      <c r="A182" s="45"/>
      <c r="B182" s="45"/>
      <c r="C182" s="52"/>
      <c r="D182" s="52"/>
      <c r="E182" s="52"/>
      <c r="F182" s="52"/>
      <c r="G182" s="53"/>
      <c r="H182" s="54"/>
      <c r="I182" s="52"/>
      <c r="J182" s="45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</row>
    <row r="183" spans="1:31" ht="15.5">
      <c r="A183" s="45"/>
      <c r="B183" s="45"/>
      <c r="C183" s="52"/>
      <c r="D183" s="52"/>
      <c r="E183" s="52"/>
      <c r="F183" s="52"/>
      <c r="G183" s="53"/>
      <c r="H183" s="54"/>
      <c r="I183" s="52"/>
      <c r="J183" s="45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</row>
    <row r="184" spans="1:31" ht="15.5">
      <c r="A184" s="45"/>
      <c r="B184" s="45"/>
      <c r="C184" s="52"/>
      <c r="D184" s="52"/>
      <c r="E184" s="52"/>
      <c r="F184" s="52"/>
      <c r="G184" s="53"/>
      <c r="H184" s="54"/>
      <c r="I184" s="52"/>
      <c r="J184" s="45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</row>
    <row r="185" spans="1:31" ht="15.5">
      <c r="A185" s="45"/>
      <c r="B185" s="45"/>
      <c r="C185" s="52"/>
      <c r="D185" s="52"/>
      <c r="E185" s="52"/>
      <c r="F185" s="52"/>
      <c r="G185" s="53"/>
      <c r="H185" s="54"/>
      <c r="I185" s="52"/>
      <c r="J185" s="45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</row>
    <row r="186" spans="1:31" ht="15.5">
      <c r="A186" s="45"/>
      <c r="B186" s="45"/>
      <c r="C186" s="52"/>
      <c r="D186" s="52"/>
      <c r="E186" s="52"/>
      <c r="F186" s="52"/>
      <c r="G186" s="53"/>
      <c r="H186" s="54"/>
      <c r="I186" s="52"/>
      <c r="J186" s="45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</row>
    <row r="187" spans="1:31" ht="15.5">
      <c r="A187" s="45"/>
      <c r="B187" s="45"/>
      <c r="C187" s="52"/>
      <c r="D187" s="52"/>
      <c r="E187" s="52"/>
      <c r="F187" s="52"/>
      <c r="G187" s="53"/>
      <c r="H187" s="54"/>
      <c r="I187" s="52"/>
      <c r="J187" s="45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</row>
    <row r="188" spans="1:31" ht="15.5">
      <c r="A188" s="45"/>
      <c r="B188" s="45"/>
      <c r="C188" s="52"/>
      <c r="D188" s="52"/>
      <c r="E188" s="52"/>
      <c r="F188" s="52"/>
      <c r="G188" s="53"/>
      <c r="H188" s="54"/>
      <c r="I188" s="52"/>
      <c r="J188" s="45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</row>
    <row r="189" spans="1:31" ht="15.5">
      <c r="A189" s="45"/>
      <c r="B189" s="45"/>
      <c r="C189" s="52"/>
      <c r="D189" s="52"/>
      <c r="E189" s="52"/>
      <c r="F189" s="52"/>
      <c r="G189" s="53"/>
      <c r="H189" s="54"/>
      <c r="I189" s="52"/>
      <c r="J189" s="45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</row>
    <row r="190" spans="1:31" ht="15.5">
      <c r="A190" s="45"/>
      <c r="B190" s="45"/>
      <c r="C190" s="52"/>
      <c r="D190" s="52"/>
      <c r="E190" s="52"/>
      <c r="F190" s="52"/>
      <c r="G190" s="53"/>
      <c r="H190" s="54"/>
      <c r="I190" s="52"/>
      <c r="J190" s="45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</row>
    <row r="191" spans="1:31" ht="15.5">
      <c r="A191" s="45"/>
      <c r="B191" s="45"/>
      <c r="C191" s="52"/>
      <c r="D191" s="52"/>
      <c r="E191" s="52"/>
      <c r="F191" s="52"/>
      <c r="G191" s="53"/>
      <c r="H191" s="54"/>
      <c r="I191" s="52"/>
      <c r="J191" s="45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</row>
    <row r="192" spans="1:31" ht="15.5">
      <c r="A192" s="45"/>
      <c r="B192" s="45"/>
      <c r="C192" s="52"/>
      <c r="D192" s="52"/>
      <c r="E192" s="52"/>
      <c r="F192" s="52"/>
      <c r="G192" s="53"/>
      <c r="H192" s="54"/>
      <c r="I192" s="52"/>
      <c r="J192" s="45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</row>
    <row r="193" spans="1:31" ht="15.5">
      <c r="A193" s="45"/>
      <c r="B193" s="45"/>
      <c r="C193" s="52"/>
      <c r="D193" s="52"/>
      <c r="E193" s="52"/>
      <c r="F193" s="52"/>
      <c r="G193" s="53"/>
      <c r="H193" s="54"/>
      <c r="I193" s="52"/>
      <c r="J193" s="45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</row>
    <row r="194" spans="1:31" ht="15.5">
      <c r="A194" s="45"/>
      <c r="B194" s="45"/>
      <c r="C194" s="52"/>
      <c r="D194" s="52"/>
      <c r="E194" s="52"/>
      <c r="F194" s="52"/>
      <c r="G194" s="53"/>
      <c r="H194" s="54"/>
      <c r="I194" s="52"/>
      <c r="J194" s="45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</row>
    <row r="195" spans="1:31" ht="15.5">
      <c r="A195" s="45"/>
      <c r="B195" s="45"/>
      <c r="C195" s="52"/>
      <c r="D195" s="52"/>
      <c r="E195" s="52"/>
      <c r="F195" s="52"/>
      <c r="G195" s="53"/>
      <c r="H195" s="54"/>
      <c r="I195" s="52"/>
      <c r="J195" s="45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</row>
    <row r="196" spans="1:31" ht="15.5">
      <c r="A196" s="45"/>
      <c r="B196" s="45"/>
      <c r="C196" s="52"/>
      <c r="D196" s="52"/>
      <c r="E196" s="52"/>
      <c r="F196" s="52"/>
      <c r="G196" s="53"/>
      <c r="H196" s="54"/>
      <c r="I196" s="52"/>
      <c r="J196" s="45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</row>
    <row r="197" spans="1:31" ht="15.5">
      <c r="A197" s="45"/>
      <c r="B197" s="45"/>
      <c r="C197" s="52"/>
      <c r="D197" s="52"/>
      <c r="E197" s="52"/>
      <c r="F197" s="52"/>
      <c r="G197" s="53"/>
      <c r="H197" s="54"/>
      <c r="I197" s="52"/>
      <c r="J197" s="45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</row>
    <row r="198" spans="1:31" ht="15.5">
      <c r="A198" s="45"/>
      <c r="B198" s="45"/>
      <c r="C198" s="52"/>
      <c r="D198" s="52"/>
      <c r="E198" s="52"/>
      <c r="F198" s="52"/>
      <c r="G198" s="53"/>
      <c r="H198" s="54"/>
      <c r="I198" s="52"/>
      <c r="J198" s="45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</row>
    <row r="199" spans="1:31" ht="15.5">
      <c r="A199" s="45"/>
      <c r="B199" s="45"/>
      <c r="C199" s="52"/>
      <c r="D199" s="52"/>
      <c r="E199" s="52"/>
      <c r="F199" s="52"/>
      <c r="G199" s="53"/>
      <c r="H199" s="54"/>
      <c r="I199" s="52"/>
      <c r="J199" s="45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</row>
    <row r="200" spans="1:31" ht="15.5">
      <c r="A200" s="45"/>
      <c r="B200" s="45"/>
      <c r="C200" s="52"/>
      <c r="D200" s="52"/>
      <c r="E200" s="52"/>
      <c r="F200" s="52"/>
      <c r="G200" s="53"/>
      <c r="H200" s="54"/>
      <c r="I200" s="52"/>
      <c r="J200" s="45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</row>
    <row r="201" spans="1:31" ht="15.5">
      <c r="A201" s="45"/>
      <c r="B201" s="45"/>
      <c r="C201" s="52"/>
      <c r="D201" s="52"/>
      <c r="E201" s="52"/>
      <c r="F201" s="52"/>
      <c r="G201" s="53"/>
      <c r="H201" s="54"/>
      <c r="I201" s="52"/>
      <c r="J201" s="45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</row>
    <row r="202" spans="1:31" ht="15.5">
      <c r="A202" s="45"/>
      <c r="B202" s="45"/>
      <c r="C202" s="52"/>
      <c r="D202" s="52"/>
      <c r="E202" s="52"/>
      <c r="F202" s="52"/>
      <c r="G202" s="53"/>
      <c r="H202" s="54"/>
      <c r="I202" s="52"/>
      <c r="J202" s="45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</row>
    <row r="203" spans="1:31" ht="15.5">
      <c r="A203" s="45"/>
      <c r="B203" s="45"/>
      <c r="C203" s="52"/>
      <c r="D203" s="52"/>
      <c r="E203" s="52"/>
      <c r="F203" s="52"/>
      <c r="G203" s="53"/>
      <c r="H203" s="54"/>
      <c r="I203" s="52"/>
      <c r="J203" s="45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</row>
    <row r="204" spans="1:31" ht="15.5">
      <c r="A204" s="45"/>
      <c r="B204" s="45"/>
      <c r="C204" s="52"/>
      <c r="D204" s="52"/>
      <c r="E204" s="52"/>
      <c r="F204" s="52"/>
      <c r="G204" s="53"/>
      <c r="H204" s="54"/>
      <c r="I204" s="52"/>
      <c r="J204" s="45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</row>
    <row r="205" spans="1:31" ht="15.5">
      <c r="A205" s="45"/>
      <c r="B205" s="45"/>
      <c r="C205" s="52"/>
      <c r="D205" s="52"/>
      <c r="E205" s="52"/>
      <c r="F205" s="52"/>
      <c r="G205" s="53"/>
      <c r="H205" s="54"/>
      <c r="I205" s="52"/>
      <c r="J205" s="45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</row>
    <row r="206" spans="1:31" ht="15.5">
      <c r="A206" s="45"/>
      <c r="B206" s="45"/>
      <c r="C206" s="52"/>
      <c r="D206" s="52"/>
      <c r="E206" s="52"/>
      <c r="F206" s="52"/>
      <c r="G206" s="53"/>
      <c r="H206" s="54"/>
      <c r="I206" s="52"/>
      <c r="J206" s="45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</row>
    <row r="207" spans="1:31" ht="15.5">
      <c r="A207" s="45"/>
      <c r="B207" s="45"/>
      <c r="C207" s="52"/>
      <c r="D207" s="52"/>
      <c r="E207" s="52"/>
      <c r="F207" s="52"/>
      <c r="G207" s="53"/>
      <c r="H207" s="54"/>
      <c r="I207" s="52"/>
      <c r="J207" s="45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</row>
    <row r="208" spans="1:31" ht="15.5">
      <c r="A208" s="45"/>
      <c r="B208" s="45"/>
      <c r="C208" s="52"/>
      <c r="D208" s="52"/>
      <c r="E208" s="52"/>
      <c r="F208" s="52"/>
      <c r="G208" s="53"/>
      <c r="H208" s="54"/>
      <c r="I208" s="52"/>
      <c r="J208" s="45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</row>
    <row r="209" spans="1:31" ht="15.5">
      <c r="A209" s="45"/>
      <c r="B209" s="45"/>
      <c r="C209" s="52"/>
      <c r="D209" s="52"/>
      <c r="E209" s="52"/>
      <c r="F209" s="52"/>
      <c r="G209" s="53"/>
      <c r="H209" s="54"/>
      <c r="I209" s="52"/>
      <c r="J209" s="45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</row>
    <row r="210" spans="1:31" ht="15.5">
      <c r="A210" s="45"/>
      <c r="B210" s="45"/>
      <c r="C210" s="52"/>
      <c r="D210" s="52"/>
      <c r="E210" s="52"/>
      <c r="F210" s="52"/>
      <c r="G210" s="53"/>
      <c r="H210" s="54"/>
      <c r="I210" s="52"/>
      <c r="J210" s="45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</row>
    <row r="211" spans="1:31" ht="15.5">
      <c r="A211" s="45"/>
      <c r="B211" s="45"/>
      <c r="C211" s="52"/>
      <c r="D211" s="52"/>
      <c r="E211" s="52"/>
      <c r="F211" s="52"/>
      <c r="G211" s="53"/>
      <c r="H211" s="54"/>
      <c r="I211" s="52"/>
      <c r="J211" s="45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</row>
    <row r="212" spans="1:31" ht="15.5">
      <c r="A212" s="45"/>
      <c r="B212" s="45"/>
      <c r="C212" s="52"/>
      <c r="D212" s="52"/>
      <c r="E212" s="52"/>
      <c r="F212" s="52"/>
      <c r="G212" s="53"/>
      <c r="H212" s="54"/>
      <c r="I212" s="52"/>
      <c r="J212" s="45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</row>
    <row r="213" spans="1:31" ht="15.5">
      <c r="A213" s="45"/>
      <c r="B213" s="45"/>
      <c r="C213" s="52"/>
      <c r="D213" s="52"/>
      <c r="E213" s="52"/>
      <c r="F213" s="52"/>
      <c r="G213" s="53"/>
      <c r="H213" s="54"/>
      <c r="I213" s="52"/>
      <c r="J213" s="45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</row>
    <row r="214" spans="1:31" ht="15.5">
      <c r="A214" s="45"/>
      <c r="B214" s="45"/>
      <c r="C214" s="52"/>
      <c r="D214" s="52"/>
      <c r="E214" s="52"/>
      <c r="F214" s="52"/>
      <c r="G214" s="53"/>
      <c r="H214" s="54"/>
      <c r="I214" s="52"/>
      <c r="J214" s="45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</row>
    <row r="215" spans="1:31" ht="15.5">
      <c r="A215" s="45"/>
      <c r="B215" s="45"/>
      <c r="C215" s="52"/>
      <c r="D215" s="52"/>
      <c r="E215" s="52"/>
      <c r="F215" s="52"/>
      <c r="G215" s="53"/>
      <c r="H215" s="54"/>
      <c r="I215" s="52"/>
      <c r="J215" s="45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</row>
    <row r="216" spans="1:31" ht="15.5">
      <c r="A216" s="45"/>
      <c r="B216" s="45"/>
      <c r="C216" s="52"/>
      <c r="D216" s="52"/>
      <c r="E216" s="52"/>
      <c r="F216" s="52"/>
      <c r="G216" s="53"/>
      <c r="H216" s="54"/>
      <c r="I216" s="52"/>
      <c r="J216" s="45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</row>
    <row r="217" spans="1:31" ht="15.5">
      <c r="A217" s="45"/>
      <c r="B217" s="45"/>
      <c r="C217" s="52"/>
      <c r="D217" s="52"/>
      <c r="E217" s="52"/>
      <c r="F217" s="52"/>
      <c r="G217" s="53"/>
      <c r="H217" s="54"/>
      <c r="I217" s="52"/>
      <c r="J217" s="45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</row>
    <row r="218" spans="1:31" ht="15.5">
      <c r="A218" s="45"/>
      <c r="B218" s="45"/>
      <c r="C218" s="52"/>
      <c r="D218" s="52"/>
      <c r="E218" s="52"/>
      <c r="F218" s="52"/>
      <c r="G218" s="53"/>
      <c r="H218" s="54"/>
      <c r="I218" s="52"/>
      <c r="J218" s="45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</row>
    <row r="219" spans="1:31" ht="15.5">
      <c r="A219" s="45"/>
      <c r="B219" s="45"/>
      <c r="C219" s="52"/>
      <c r="D219" s="52"/>
      <c r="E219" s="52"/>
      <c r="F219" s="52"/>
      <c r="G219" s="53"/>
      <c r="H219" s="54"/>
      <c r="I219" s="52"/>
      <c r="J219" s="45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</row>
    <row r="220" spans="1:31" ht="15.5">
      <c r="A220" s="45"/>
      <c r="B220" s="45"/>
      <c r="C220" s="52"/>
      <c r="D220" s="52"/>
      <c r="E220" s="52"/>
      <c r="F220" s="52"/>
      <c r="G220" s="53"/>
      <c r="H220" s="54"/>
      <c r="I220" s="52"/>
      <c r="J220" s="45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</row>
    <row r="221" spans="1:31" ht="15.5">
      <c r="A221" s="45"/>
      <c r="B221" s="45"/>
      <c r="C221" s="52"/>
      <c r="D221" s="52"/>
      <c r="E221" s="52"/>
      <c r="F221" s="52"/>
      <c r="G221" s="53"/>
      <c r="H221" s="54"/>
      <c r="I221" s="52"/>
      <c r="J221" s="45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</row>
    <row r="222" spans="1:31" ht="15.5">
      <c r="A222" s="45"/>
      <c r="B222" s="45"/>
      <c r="C222" s="52"/>
      <c r="D222" s="52"/>
      <c r="E222" s="52"/>
      <c r="F222" s="52"/>
      <c r="G222" s="53"/>
      <c r="H222" s="54"/>
      <c r="I222" s="52"/>
      <c r="J222" s="45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</row>
    <row r="223" spans="1:31" ht="15.5">
      <c r="A223" s="45"/>
      <c r="B223" s="45"/>
      <c r="C223" s="52"/>
      <c r="D223" s="52"/>
      <c r="E223" s="52"/>
      <c r="F223" s="52"/>
      <c r="G223" s="53"/>
      <c r="H223" s="54"/>
      <c r="I223" s="52"/>
      <c r="J223" s="45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</row>
    <row r="224" spans="1:31" ht="15.5">
      <c r="A224" s="45"/>
      <c r="B224" s="45"/>
      <c r="C224" s="52"/>
      <c r="D224" s="52"/>
      <c r="E224" s="52"/>
      <c r="F224" s="52"/>
      <c r="G224" s="53"/>
      <c r="H224" s="54"/>
      <c r="I224" s="52"/>
      <c r="J224" s="45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</row>
    <row r="225" spans="1:31" ht="15.5">
      <c r="A225" s="45"/>
      <c r="B225" s="45"/>
      <c r="C225" s="52"/>
      <c r="D225" s="52"/>
      <c r="E225" s="52"/>
      <c r="F225" s="52"/>
      <c r="G225" s="53"/>
      <c r="H225" s="54"/>
      <c r="I225" s="52"/>
      <c r="J225" s="45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</row>
    <row r="226" spans="1:31" ht="15.5">
      <c r="A226" s="45"/>
      <c r="B226" s="45"/>
      <c r="C226" s="52"/>
      <c r="D226" s="52"/>
      <c r="E226" s="52"/>
      <c r="F226" s="52"/>
      <c r="G226" s="53"/>
      <c r="H226" s="54"/>
      <c r="I226" s="52"/>
      <c r="J226" s="45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</row>
    <row r="227" spans="1:31" ht="15.5">
      <c r="A227" s="45"/>
      <c r="B227" s="45"/>
      <c r="C227" s="52"/>
      <c r="D227" s="52"/>
      <c r="E227" s="52"/>
      <c r="F227" s="52"/>
      <c r="G227" s="53"/>
      <c r="H227" s="54"/>
      <c r="I227" s="52"/>
      <c r="J227" s="45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</row>
    <row r="228" spans="1:31" ht="15.5">
      <c r="A228" s="45"/>
      <c r="B228" s="45"/>
      <c r="C228" s="52"/>
      <c r="D228" s="52"/>
      <c r="E228" s="52"/>
      <c r="F228" s="52"/>
      <c r="G228" s="53"/>
      <c r="H228" s="54"/>
      <c r="I228" s="52"/>
      <c r="J228" s="45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</row>
    <row r="229" spans="1:31" ht="15.5">
      <c r="A229" s="45"/>
      <c r="B229" s="45"/>
      <c r="C229" s="52"/>
      <c r="D229" s="52"/>
      <c r="E229" s="52"/>
      <c r="F229" s="52"/>
      <c r="G229" s="53"/>
      <c r="H229" s="54"/>
      <c r="I229" s="52"/>
      <c r="J229" s="45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</row>
    <row r="230" spans="1:31" ht="15.5">
      <c r="A230" s="45"/>
      <c r="B230" s="45"/>
      <c r="C230" s="52"/>
      <c r="D230" s="52"/>
      <c r="E230" s="52"/>
      <c r="F230" s="52"/>
      <c r="G230" s="53"/>
      <c r="H230" s="54"/>
      <c r="I230" s="52"/>
      <c r="J230" s="45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</row>
    <row r="231" spans="1:31" ht="15.5">
      <c r="A231" s="45"/>
      <c r="B231" s="45"/>
      <c r="C231" s="52"/>
      <c r="D231" s="52"/>
      <c r="E231" s="52"/>
      <c r="F231" s="52"/>
      <c r="G231" s="53"/>
      <c r="H231" s="54"/>
      <c r="I231" s="52"/>
      <c r="J231" s="45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</row>
    <row r="232" spans="1:31" ht="15.5">
      <c r="A232" s="45"/>
      <c r="B232" s="45"/>
      <c r="C232" s="52"/>
      <c r="D232" s="52"/>
      <c r="E232" s="52"/>
      <c r="F232" s="52"/>
      <c r="G232" s="53"/>
      <c r="H232" s="54"/>
      <c r="I232" s="52"/>
      <c r="J232" s="45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</row>
    <row r="233" spans="1:31" ht="15.5">
      <c r="A233" s="45"/>
      <c r="B233" s="45"/>
      <c r="C233" s="52"/>
      <c r="D233" s="52"/>
      <c r="E233" s="52"/>
      <c r="F233" s="52"/>
      <c r="G233" s="53"/>
      <c r="H233" s="54"/>
      <c r="I233" s="52"/>
      <c r="J233" s="45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</row>
    <row r="234" spans="1:31" ht="15.5">
      <c r="A234" s="45"/>
      <c r="B234" s="45"/>
      <c r="C234" s="52"/>
      <c r="D234" s="52"/>
      <c r="E234" s="52"/>
      <c r="F234" s="52"/>
      <c r="G234" s="53"/>
      <c r="H234" s="54"/>
      <c r="I234" s="52"/>
      <c r="J234" s="45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</row>
    <row r="235" spans="1:31" ht="15.5">
      <c r="A235" s="45"/>
      <c r="B235" s="45"/>
      <c r="C235" s="52"/>
      <c r="D235" s="52"/>
      <c r="E235" s="52"/>
      <c r="F235" s="52"/>
      <c r="G235" s="53"/>
      <c r="H235" s="54"/>
      <c r="I235" s="52"/>
      <c r="J235" s="45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</row>
    <row r="236" spans="1:31" ht="15.5">
      <c r="A236" s="45"/>
      <c r="B236" s="45"/>
      <c r="C236" s="52"/>
      <c r="D236" s="52"/>
      <c r="E236" s="52"/>
      <c r="F236" s="52"/>
      <c r="G236" s="53"/>
      <c r="H236" s="54"/>
      <c r="I236" s="52"/>
      <c r="J236" s="45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</row>
    <row r="237" spans="1:31" ht="15.5">
      <c r="A237" s="45"/>
      <c r="B237" s="45"/>
      <c r="C237" s="52"/>
      <c r="D237" s="52"/>
      <c r="E237" s="52"/>
      <c r="F237" s="52"/>
      <c r="G237" s="53"/>
      <c r="H237" s="54"/>
      <c r="I237" s="52"/>
      <c r="J237" s="45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</row>
    <row r="238" spans="1:31" ht="15.5">
      <c r="A238" s="45"/>
      <c r="B238" s="45"/>
      <c r="C238" s="52"/>
      <c r="D238" s="52"/>
      <c r="E238" s="52"/>
      <c r="F238" s="52"/>
      <c r="G238" s="53"/>
      <c r="H238" s="54"/>
      <c r="I238" s="52"/>
      <c r="J238" s="45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</row>
    <row r="239" spans="1:31" ht="15.5">
      <c r="A239" s="45"/>
      <c r="B239" s="45"/>
      <c r="C239" s="52"/>
      <c r="D239" s="52"/>
      <c r="E239" s="52"/>
      <c r="F239" s="52"/>
      <c r="G239" s="53"/>
      <c r="H239" s="54"/>
      <c r="I239" s="52"/>
      <c r="J239" s="45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</row>
    <row r="240" spans="1:31" ht="15.5">
      <c r="A240" s="45"/>
      <c r="B240" s="45"/>
      <c r="C240" s="52"/>
      <c r="D240" s="52"/>
      <c r="E240" s="52"/>
      <c r="F240" s="52"/>
      <c r="G240" s="53"/>
      <c r="H240" s="54"/>
      <c r="I240" s="52"/>
      <c r="J240" s="45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</row>
    <row r="241" spans="1:31" ht="15.5">
      <c r="A241" s="45"/>
      <c r="B241" s="45"/>
      <c r="C241" s="52"/>
      <c r="D241" s="52"/>
      <c r="E241" s="52"/>
      <c r="F241" s="52"/>
      <c r="G241" s="53"/>
      <c r="H241" s="54"/>
      <c r="I241" s="52"/>
      <c r="J241" s="45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</row>
    <row r="242" spans="1:31" ht="15.5">
      <c r="A242" s="45"/>
      <c r="B242" s="45"/>
      <c r="C242" s="52"/>
      <c r="D242" s="52"/>
      <c r="E242" s="52"/>
      <c r="F242" s="52"/>
      <c r="G242" s="53"/>
      <c r="H242" s="54"/>
      <c r="I242" s="52"/>
      <c r="J242" s="45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</row>
    <row r="243" spans="1:31" ht="15.5">
      <c r="A243" s="45"/>
      <c r="B243" s="45"/>
      <c r="C243" s="52"/>
      <c r="D243" s="52"/>
      <c r="E243" s="52"/>
      <c r="F243" s="52"/>
      <c r="G243" s="53"/>
      <c r="H243" s="54"/>
      <c r="I243" s="52"/>
      <c r="J243" s="45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</row>
    <row r="244" spans="1:31" ht="15.5">
      <c r="A244" s="45"/>
      <c r="B244" s="45"/>
      <c r="C244" s="52"/>
      <c r="D244" s="52"/>
      <c r="E244" s="52"/>
      <c r="F244" s="52"/>
      <c r="G244" s="53"/>
      <c r="H244" s="54"/>
      <c r="I244" s="52"/>
      <c r="J244" s="45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</row>
    <row r="245" spans="1:31" ht="15.5">
      <c r="A245" s="45"/>
      <c r="B245" s="45"/>
      <c r="C245" s="52"/>
      <c r="D245" s="52"/>
      <c r="E245" s="52"/>
      <c r="F245" s="52"/>
      <c r="G245" s="53"/>
      <c r="H245" s="54"/>
      <c r="I245" s="52"/>
      <c r="J245" s="45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</row>
    <row r="246" spans="1:31" ht="15.5">
      <c r="A246" s="45"/>
      <c r="B246" s="45"/>
      <c r="C246" s="52"/>
      <c r="D246" s="52"/>
      <c r="E246" s="52"/>
      <c r="F246" s="52"/>
      <c r="G246" s="53"/>
      <c r="H246" s="54"/>
      <c r="I246" s="52"/>
      <c r="J246" s="45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</row>
    <row r="247" spans="1:31" ht="15.5">
      <c r="A247" s="45"/>
      <c r="B247" s="45"/>
      <c r="C247" s="52"/>
      <c r="D247" s="52"/>
      <c r="E247" s="52"/>
      <c r="F247" s="52"/>
      <c r="G247" s="53"/>
      <c r="H247" s="54"/>
      <c r="I247" s="52"/>
      <c r="J247" s="45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</row>
    <row r="248" spans="1:31" ht="15.5">
      <c r="A248" s="45"/>
      <c r="B248" s="45"/>
      <c r="C248" s="52"/>
      <c r="D248" s="52"/>
      <c r="E248" s="52"/>
      <c r="F248" s="52"/>
      <c r="G248" s="53"/>
      <c r="H248" s="54"/>
      <c r="I248" s="52"/>
      <c r="J248" s="45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</row>
    <row r="249" spans="1:31" ht="15.5">
      <c r="A249" s="45"/>
      <c r="B249" s="45"/>
      <c r="C249" s="52"/>
      <c r="D249" s="52"/>
      <c r="E249" s="52"/>
      <c r="F249" s="52"/>
      <c r="G249" s="53"/>
      <c r="H249" s="54"/>
      <c r="I249" s="52"/>
      <c r="J249" s="45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</row>
    <row r="250" spans="1:31" ht="15.5">
      <c r="A250" s="45"/>
      <c r="B250" s="45"/>
      <c r="C250" s="52"/>
      <c r="D250" s="52"/>
      <c r="E250" s="52"/>
      <c r="F250" s="52"/>
      <c r="G250" s="53"/>
      <c r="H250" s="54"/>
      <c r="I250" s="52"/>
      <c r="J250" s="45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</row>
    <row r="251" spans="1:31" ht="15.5">
      <c r="A251" s="45"/>
      <c r="B251" s="45"/>
      <c r="C251" s="52"/>
      <c r="D251" s="52"/>
      <c r="E251" s="52"/>
      <c r="F251" s="52"/>
      <c r="G251" s="53"/>
      <c r="H251" s="54"/>
      <c r="I251" s="52"/>
      <c r="J251" s="45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</row>
    <row r="252" spans="1:31" ht="15.5">
      <c r="A252" s="45"/>
      <c r="B252" s="45"/>
      <c r="C252" s="52"/>
      <c r="D252" s="52"/>
      <c r="E252" s="52"/>
      <c r="F252" s="52"/>
      <c r="G252" s="53"/>
      <c r="H252" s="54"/>
      <c r="I252" s="52"/>
      <c r="J252" s="45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</row>
    <row r="253" spans="1:31" ht="15.5">
      <c r="A253" s="45"/>
      <c r="B253" s="45"/>
      <c r="C253" s="52"/>
      <c r="D253" s="52"/>
      <c r="E253" s="52"/>
      <c r="F253" s="52"/>
      <c r="G253" s="53"/>
      <c r="H253" s="54"/>
      <c r="I253" s="52"/>
      <c r="J253" s="45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</row>
    <row r="254" spans="1:31" ht="15.5">
      <c r="A254" s="45"/>
      <c r="B254" s="45"/>
      <c r="C254" s="52"/>
      <c r="D254" s="52"/>
      <c r="E254" s="52"/>
      <c r="F254" s="52"/>
      <c r="G254" s="53"/>
      <c r="H254" s="54"/>
      <c r="I254" s="52"/>
      <c r="J254" s="45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</row>
    <row r="255" spans="1:31" ht="15.5">
      <c r="A255" s="45"/>
      <c r="B255" s="45"/>
      <c r="C255" s="52"/>
      <c r="D255" s="52"/>
      <c r="E255" s="52"/>
      <c r="F255" s="52"/>
      <c r="G255" s="53"/>
      <c r="H255" s="54"/>
      <c r="I255" s="52"/>
      <c r="J255" s="45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</row>
    <row r="256" spans="1:31" ht="15.5">
      <c r="A256" s="45"/>
      <c r="B256" s="45"/>
      <c r="C256" s="52"/>
      <c r="D256" s="52"/>
      <c r="E256" s="52"/>
      <c r="F256" s="52"/>
      <c r="G256" s="53"/>
      <c r="H256" s="54"/>
      <c r="I256" s="52"/>
      <c r="J256" s="45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</row>
    <row r="257" spans="1:31" ht="15.5">
      <c r="A257" s="45"/>
      <c r="B257" s="45"/>
      <c r="C257" s="52"/>
      <c r="D257" s="52"/>
      <c r="E257" s="52"/>
      <c r="F257" s="52"/>
      <c r="G257" s="53"/>
      <c r="H257" s="54"/>
      <c r="I257" s="52"/>
      <c r="J257" s="45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</row>
    <row r="258" spans="1:31" ht="15.5">
      <c r="A258" s="45"/>
      <c r="B258" s="45"/>
      <c r="C258" s="52"/>
      <c r="D258" s="52"/>
      <c r="E258" s="52"/>
      <c r="F258" s="52"/>
      <c r="G258" s="53"/>
      <c r="H258" s="54"/>
      <c r="I258" s="52"/>
      <c r="J258" s="45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</row>
    <row r="259" spans="1:31" ht="15.5">
      <c r="A259" s="45"/>
      <c r="B259" s="45"/>
      <c r="C259" s="52"/>
      <c r="D259" s="52"/>
      <c r="E259" s="52"/>
      <c r="F259" s="52"/>
      <c r="G259" s="53"/>
      <c r="H259" s="54"/>
      <c r="I259" s="52"/>
      <c r="J259" s="45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</row>
    <row r="260" spans="1:31" ht="15.5">
      <c r="A260" s="45"/>
      <c r="B260" s="45"/>
      <c r="C260" s="52"/>
      <c r="D260" s="52"/>
      <c r="E260" s="52"/>
      <c r="F260" s="52"/>
      <c r="G260" s="53"/>
      <c r="H260" s="54"/>
      <c r="I260" s="52"/>
      <c r="J260" s="45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</row>
    <row r="261" spans="1:31" ht="15.5">
      <c r="A261" s="45"/>
      <c r="B261" s="45"/>
      <c r="C261" s="52"/>
      <c r="D261" s="52"/>
      <c r="E261" s="52"/>
      <c r="F261" s="52"/>
      <c r="G261" s="53"/>
      <c r="H261" s="54"/>
      <c r="I261" s="52"/>
      <c r="J261" s="45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</row>
    <row r="262" spans="1:31" ht="15.5">
      <c r="A262" s="45"/>
      <c r="B262" s="45"/>
      <c r="C262" s="52"/>
      <c r="D262" s="52"/>
      <c r="E262" s="52"/>
      <c r="F262" s="52"/>
      <c r="G262" s="53"/>
      <c r="H262" s="54"/>
      <c r="I262" s="52"/>
      <c r="J262" s="45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</row>
    <row r="263" spans="1:31" ht="15.5">
      <c r="A263" s="45"/>
      <c r="B263" s="45"/>
      <c r="C263" s="52"/>
      <c r="D263" s="52"/>
      <c r="E263" s="52"/>
      <c r="F263" s="52"/>
      <c r="G263" s="53"/>
      <c r="H263" s="54"/>
      <c r="I263" s="52"/>
      <c r="J263" s="45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</row>
    <row r="264" spans="1:31" ht="15.5">
      <c r="A264" s="45"/>
      <c r="B264" s="45"/>
      <c r="C264" s="52"/>
      <c r="D264" s="52"/>
      <c r="E264" s="52"/>
      <c r="F264" s="52"/>
      <c r="G264" s="53"/>
      <c r="H264" s="54"/>
      <c r="I264" s="52"/>
      <c r="J264" s="45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</row>
    <row r="265" spans="1:31" ht="15.5">
      <c r="A265" s="45"/>
      <c r="B265" s="45"/>
      <c r="C265" s="52"/>
      <c r="D265" s="52"/>
      <c r="E265" s="52"/>
      <c r="F265" s="52"/>
      <c r="G265" s="53"/>
      <c r="H265" s="54"/>
      <c r="I265" s="52"/>
      <c r="J265" s="45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</row>
    <row r="266" spans="1:31" ht="15.5">
      <c r="A266" s="45"/>
      <c r="B266" s="45"/>
      <c r="C266" s="52"/>
      <c r="D266" s="52"/>
      <c r="E266" s="52"/>
      <c r="F266" s="52"/>
      <c r="G266" s="53"/>
      <c r="H266" s="54"/>
      <c r="I266" s="52"/>
      <c r="J266" s="45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</row>
    <row r="267" spans="1:31" ht="15.5">
      <c r="A267" s="45"/>
      <c r="B267" s="45"/>
      <c r="C267" s="52"/>
      <c r="D267" s="52"/>
      <c r="E267" s="52"/>
      <c r="F267" s="52"/>
      <c r="G267" s="53"/>
      <c r="H267" s="54"/>
      <c r="I267" s="52"/>
      <c r="J267" s="45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</row>
    <row r="268" spans="1:31" ht="15.5">
      <c r="A268" s="45"/>
      <c r="B268" s="45"/>
      <c r="C268" s="52"/>
      <c r="D268" s="52"/>
      <c r="E268" s="52"/>
      <c r="F268" s="52"/>
      <c r="G268" s="53"/>
      <c r="H268" s="54"/>
      <c r="I268" s="52"/>
      <c r="J268" s="45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</row>
    <row r="269" spans="1:31" ht="15.5">
      <c r="A269" s="45"/>
      <c r="B269" s="45"/>
      <c r="C269" s="52"/>
      <c r="D269" s="52"/>
      <c r="E269" s="52"/>
      <c r="F269" s="52"/>
      <c r="G269" s="53"/>
      <c r="H269" s="54"/>
      <c r="I269" s="52"/>
      <c r="J269" s="45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</row>
    <row r="270" spans="1:31" ht="15.5">
      <c r="A270" s="45"/>
      <c r="B270" s="45"/>
      <c r="C270" s="52"/>
      <c r="D270" s="52"/>
      <c r="E270" s="52"/>
      <c r="F270" s="52"/>
      <c r="G270" s="53"/>
      <c r="H270" s="54"/>
      <c r="I270" s="52"/>
      <c r="J270" s="45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</row>
    <row r="271" spans="1:31" ht="15.5">
      <c r="A271" s="45"/>
      <c r="B271" s="45"/>
      <c r="C271" s="52"/>
      <c r="D271" s="52"/>
      <c r="E271" s="52"/>
      <c r="F271" s="52"/>
      <c r="G271" s="53"/>
      <c r="H271" s="54"/>
      <c r="I271" s="52"/>
      <c r="J271" s="45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</row>
    <row r="272" spans="1:31" ht="15.5">
      <c r="A272" s="45"/>
      <c r="B272" s="45"/>
      <c r="C272" s="52"/>
      <c r="D272" s="52"/>
      <c r="E272" s="52"/>
      <c r="F272" s="52"/>
      <c r="G272" s="53"/>
      <c r="H272" s="54"/>
      <c r="I272" s="52"/>
      <c r="J272" s="45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</row>
    <row r="273" spans="1:31" ht="15.5">
      <c r="A273" s="45"/>
      <c r="B273" s="45"/>
      <c r="C273" s="52"/>
      <c r="D273" s="52"/>
      <c r="E273" s="52"/>
      <c r="F273" s="52"/>
      <c r="G273" s="53"/>
      <c r="H273" s="54"/>
      <c r="I273" s="52"/>
      <c r="J273" s="45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</row>
    <row r="274" spans="1:31" ht="15.5">
      <c r="A274" s="45"/>
      <c r="B274" s="45"/>
      <c r="C274" s="52"/>
      <c r="D274" s="52"/>
      <c r="E274" s="52"/>
      <c r="F274" s="52"/>
      <c r="G274" s="53"/>
      <c r="H274" s="54"/>
      <c r="I274" s="52"/>
      <c r="J274" s="45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</row>
    <row r="275" spans="1:31" ht="15.5">
      <c r="A275" s="45"/>
      <c r="B275" s="45"/>
      <c r="C275" s="52"/>
      <c r="D275" s="52"/>
      <c r="E275" s="52"/>
      <c r="F275" s="52"/>
      <c r="G275" s="53"/>
      <c r="H275" s="54"/>
      <c r="I275" s="52"/>
      <c r="J275" s="45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</row>
    <row r="276" spans="1:31" ht="15.5">
      <c r="A276" s="45"/>
      <c r="B276" s="45"/>
      <c r="C276" s="52"/>
      <c r="D276" s="52"/>
      <c r="E276" s="52"/>
      <c r="F276" s="52"/>
      <c r="G276" s="53"/>
      <c r="H276" s="54"/>
      <c r="I276" s="52"/>
      <c r="J276" s="45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</row>
    <row r="277" spans="1:31" ht="15.5">
      <c r="A277" s="45"/>
      <c r="B277" s="45"/>
      <c r="C277" s="52"/>
      <c r="D277" s="52"/>
      <c r="E277" s="52"/>
      <c r="F277" s="52"/>
      <c r="G277" s="53"/>
      <c r="H277" s="54"/>
      <c r="I277" s="52"/>
      <c r="J277" s="45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</row>
    <row r="278" spans="1:31" ht="15.5">
      <c r="A278" s="45"/>
      <c r="B278" s="45"/>
      <c r="C278" s="52"/>
      <c r="D278" s="52"/>
      <c r="E278" s="52"/>
      <c r="F278" s="52"/>
      <c r="G278" s="53"/>
      <c r="H278" s="54"/>
      <c r="I278" s="52"/>
      <c r="J278" s="45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</row>
    <row r="279" spans="1:31" ht="15.5">
      <c r="A279" s="45"/>
      <c r="B279" s="45"/>
      <c r="C279" s="52"/>
      <c r="D279" s="52"/>
      <c r="E279" s="52"/>
      <c r="F279" s="52"/>
      <c r="G279" s="53"/>
      <c r="H279" s="54"/>
      <c r="I279" s="52"/>
      <c r="J279" s="45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</row>
    <row r="280" spans="1:31" ht="15.5">
      <c r="A280" s="45"/>
      <c r="B280" s="45"/>
      <c r="C280" s="52"/>
      <c r="D280" s="52"/>
      <c r="E280" s="52"/>
      <c r="F280" s="52"/>
      <c r="G280" s="53"/>
      <c r="H280" s="54"/>
      <c r="I280" s="52"/>
      <c r="J280" s="45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</row>
    <row r="281" spans="1:31" ht="15.5">
      <c r="A281" s="45"/>
      <c r="B281" s="45"/>
      <c r="C281" s="52"/>
      <c r="D281" s="52"/>
      <c r="E281" s="52"/>
      <c r="F281" s="52"/>
      <c r="G281" s="53"/>
      <c r="H281" s="54"/>
      <c r="I281" s="52"/>
      <c r="J281" s="45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</row>
    <row r="282" spans="1:31" ht="15.5">
      <c r="A282" s="45"/>
      <c r="B282" s="45"/>
      <c r="C282" s="52"/>
      <c r="D282" s="52"/>
      <c r="E282" s="52"/>
      <c r="F282" s="52"/>
      <c r="G282" s="53"/>
      <c r="H282" s="54"/>
      <c r="I282" s="52"/>
      <c r="J282" s="45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</row>
    <row r="283" spans="1:31" ht="15.5">
      <c r="A283" s="45"/>
      <c r="B283" s="45"/>
      <c r="C283" s="52"/>
      <c r="D283" s="52"/>
      <c r="E283" s="52"/>
      <c r="F283" s="52"/>
      <c r="G283" s="53"/>
      <c r="H283" s="54"/>
      <c r="I283" s="52"/>
      <c r="J283" s="45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</row>
    <row r="284" spans="1:31" ht="15.5">
      <c r="A284" s="45"/>
      <c r="B284" s="45"/>
      <c r="C284" s="52"/>
      <c r="D284" s="52"/>
      <c r="E284" s="52"/>
      <c r="F284" s="52"/>
      <c r="G284" s="53"/>
      <c r="H284" s="54"/>
      <c r="I284" s="52"/>
      <c r="J284" s="45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</row>
    <row r="285" spans="1:31" ht="15.5">
      <c r="A285" s="45"/>
      <c r="B285" s="45"/>
      <c r="C285" s="52"/>
      <c r="D285" s="52"/>
      <c r="E285" s="52"/>
      <c r="F285" s="52"/>
      <c r="G285" s="53"/>
      <c r="H285" s="54"/>
      <c r="I285" s="52"/>
      <c r="J285" s="45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</row>
    <row r="286" spans="1:31" ht="15.5">
      <c r="A286" s="45"/>
      <c r="B286" s="45"/>
      <c r="C286" s="52"/>
      <c r="D286" s="52"/>
      <c r="E286" s="52"/>
      <c r="F286" s="52"/>
      <c r="G286" s="53"/>
      <c r="H286" s="54"/>
      <c r="I286" s="52"/>
      <c r="J286" s="45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</row>
    <row r="287" spans="1:31" ht="15.5">
      <c r="A287" s="45"/>
      <c r="B287" s="45"/>
      <c r="C287" s="52"/>
      <c r="D287" s="52"/>
      <c r="E287" s="52"/>
      <c r="F287" s="52"/>
      <c r="G287" s="53"/>
      <c r="H287" s="54"/>
      <c r="I287" s="52"/>
      <c r="J287" s="45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</row>
    <row r="288" spans="1:31" ht="15.5">
      <c r="A288" s="45"/>
      <c r="B288" s="45"/>
      <c r="C288" s="52"/>
      <c r="D288" s="52"/>
      <c r="E288" s="52"/>
      <c r="F288" s="52"/>
      <c r="G288" s="53"/>
      <c r="H288" s="54"/>
      <c r="I288" s="52"/>
      <c r="J288" s="45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</row>
    <row r="289" spans="1:31" ht="15.5">
      <c r="A289" s="45"/>
      <c r="B289" s="45"/>
      <c r="C289" s="52"/>
      <c r="D289" s="52"/>
      <c r="E289" s="52"/>
      <c r="F289" s="52"/>
      <c r="G289" s="53"/>
      <c r="H289" s="54"/>
      <c r="I289" s="52"/>
      <c r="J289" s="45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</row>
    <row r="290" spans="1:31" ht="15.5">
      <c r="A290" s="45"/>
      <c r="B290" s="45"/>
      <c r="C290" s="52"/>
      <c r="D290" s="52"/>
      <c r="E290" s="52"/>
      <c r="F290" s="52"/>
      <c r="G290" s="53"/>
      <c r="H290" s="54"/>
      <c r="I290" s="52"/>
      <c r="J290" s="45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</row>
    <row r="291" spans="1:31" ht="15.5">
      <c r="A291" s="45"/>
      <c r="B291" s="45"/>
      <c r="C291" s="52"/>
      <c r="D291" s="52"/>
      <c r="E291" s="52"/>
      <c r="F291" s="52"/>
      <c r="G291" s="53"/>
      <c r="H291" s="54"/>
      <c r="I291" s="52"/>
      <c r="J291" s="45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</row>
    <row r="292" spans="1:31" ht="15.5">
      <c r="A292" s="45"/>
      <c r="B292" s="45"/>
      <c r="C292" s="52"/>
      <c r="D292" s="52"/>
      <c r="E292" s="52"/>
      <c r="F292" s="52"/>
      <c r="G292" s="53"/>
      <c r="H292" s="54"/>
      <c r="I292" s="52"/>
      <c r="J292" s="45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</row>
    <row r="293" spans="1:31" ht="15.5">
      <c r="A293" s="45"/>
      <c r="B293" s="45"/>
      <c r="C293" s="52"/>
      <c r="D293" s="52"/>
      <c r="E293" s="52"/>
      <c r="F293" s="52"/>
      <c r="G293" s="53"/>
      <c r="H293" s="54"/>
      <c r="I293" s="52"/>
      <c r="J293" s="45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</row>
    <row r="294" spans="1:31" ht="15.5">
      <c r="A294" s="45"/>
      <c r="B294" s="45"/>
      <c r="C294" s="52"/>
      <c r="D294" s="52"/>
      <c r="E294" s="52"/>
      <c r="F294" s="52"/>
      <c r="G294" s="53"/>
      <c r="H294" s="54"/>
      <c r="I294" s="52"/>
      <c r="J294" s="45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</row>
    <row r="295" spans="1:31" ht="15.5">
      <c r="A295" s="45"/>
      <c r="B295" s="45"/>
      <c r="C295" s="52"/>
      <c r="D295" s="52"/>
      <c r="E295" s="52"/>
      <c r="F295" s="52"/>
      <c r="G295" s="53"/>
      <c r="H295" s="54"/>
      <c r="I295" s="52"/>
      <c r="J295" s="45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</row>
    <row r="296" spans="1:31" ht="15.5">
      <c r="A296" s="45"/>
      <c r="B296" s="45"/>
      <c r="C296" s="52"/>
      <c r="D296" s="52"/>
      <c r="E296" s="52"/>
      <c r="F296" s="52"/>
      <c r="G296" s="53"/>
      <c r="H296" s="54"/>
      <c r="I296" s="52"/>
      <c r="J296" s="45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</row>
    <row r="297" spans="1:31" ht="15.5">
      <c r="A297" s="45"/>
      <c r="B297" s="45"/>
      <c r="C297" s="52"/>
      <c r="D297" s="52"/>
      <c r="E297" s="52"/>
      <c r="F297" s="52"/>
      <c r="G297" s="53"/>
      <c r="H297" s="54"/>
      <c r="I297" s="52"/>
      <c r="J297" s="45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</row>
    <row r="298" spans="1:31" ht="15.5">
      <c r="A298" s="45"/>
      <c r="B298" s="45"/>
      <c r="C298" s="52"/>
      <c r="D298" s="52"/>
      <c r="E298" s="52"/>
      <c r="F298" s="52"/>
      <c r="G298" s="53"/>
      <c r="H298" s="54"/>
      <c r="I298" s="52"/>
      <c r="J298" s="45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</row>
    <row r="299" spans="1:31" ht="15.5">
      <c r="A299" s="45"/>
      <c r="B299" s="45"/>
      <c r="C299" s="52"/>
      <c r="D299" s="52"/>
      <c r="E299" s="52"/>
      <c r="F299" s="52"/>
      <c r="G299" s="53"/>
      <c r="H299" s="54"/>
      <c r="I299" s="52"/>
      <c r="J299" s="45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</row>
    <row r="300" spans="1:31" ht="15.5">
      <c r="A300" s="45"/>
      <c r="B300" s="45"/>
      <c r="C300" s="52"/>
      <c r="D300" s="52"/>
      <c r="E300" s="52"/>
      <c r="F300" s="52"/>
      <c r="G300" s="53"/>
      <c r="H300" s="54"/>
      <c r="I300" s="52"/>
      <c r="J300" s="45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</row>
    <row r="301" spans="1:31" ht="15.5">
      <c r="A301" s="45"/>
      <c r="B301" s="45"/>
      <c r="C301" s="52"/>
      <c r="D301" s="52"/>
      <c r="E301" s="52"/>
      <c r="F301" s="52"/>
      <c r="G301" s="53"/>
      <c r="H301" s="54"/>
      <c r="I301" s="52"/>
      <c r="J301" s="45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</row>
    <row r="302" spans="1:31" ht="15.5">
      <c r="A302" s="45"/>
      <c r="B302" s="45"/>
      <c r="C302" s="52"/>
      <c r="D302" s="52"/>
      <c r="E302" s="52"/>
      <c r="F302" s="52"/>
      <c r="G302" s="53"/>
      <c r="H302" s="54"/>
      <c r="I302" s="52"/>
      <c r="J302" s="45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</row>
    <row r="303" spans="1:31" ht="15.5">
      <c r="A303" s="45"/>
      <c r="B303" s="45"/>
      <c r="C303" s="52"/>
      <c r="D303" s="52"/>
      <c r="E303" s="52"/>
      <c r="F303" s="52"/>
      <c r="G303" s="53"/>
      <c r="H303" s="54"/>
      <c r="I303" s="52"/>
      <c r="J303" s="45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</row>
    <row r="304" spans="1:31" ht="15.5">
      <c r="A304" s="45"/>
      <c r="B304" s="45"/>
      <c r="C304" s="52"/>
      <c r="D304" s="52"/>
      <c r="E304" s="52"/>
      <c r="F304" s="52"/>
      <c r="G304" s="53"/>
      <c r="H304" s="54"/>
      <c r="I304" s="52"/>
      <c r="J304" s="45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</row>
    <row r="305" spans="1:31" ht="15.5">
      <c r="A305" s="45"/>
      <c r="B305" s="45"/>
      <c r="C305" s="52"/>
      <c r="D305" s="52"/>
      <c r="E305" s="52"/>
      <c r="F305" s="52"/>
      <c r="G305" s="53"/>
      <c r="H305" s="54"/>
      <c r="I305" s="52"/>
      <c r="J305" s="45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</row>
    <row r="306" spans="1:31" ht="15.5">
      <c r="A306" s="45"/>
      <c r="B306" s="45"/>
      <c r="C306" s="52"/>
      <c r="D306" s="52"/>
      <c r="E306" s="52"/>
      <c r="F306" s="52"/>
      <c r="G306" s="53"/>
      <c r="H306" s="54"/>
      <c r="I306" s="52"/>
      <c r="J306" s="45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</row>
    <row r="307" spans="1:31" ht="15.5">
      <c r="A307" s="45"/>
      <c r="B307" s="45"/>
      <c r="C307" s="52"/>
      <c r="D307" s="52"/>
      <c r="E307" s="52"/>
      <c r="F307" s="52"/>
      <c r="G307" s="53"/>
      <c r="H307" s="54"/>
      <c r="I307" s="52"/>
      <c r="J307" s="45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</row>
    <row r="308" spans="1:31" ht="15.5">
      <c r="A308" s="45"/>
      <c r="B308" s="45"/>
      <c r="C308" s="52"/>
      <c r="D308" s="52"/>
      <c r="E308" s="52"/>
      <c r="F308" s="52"/>
      <c r="G308" s="53"/>
      <c r="H308" s="54"/>
      <c r="I308" s="52"/>
      <c r="J308" s="45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</row>
    <row r="309" spans="1:31" ht="15.5">
      <c r="A309" s="45"/>
      <c r="B309" s="45"/>
      <c r="C309" s="52"/>
      <c r="D309" s="52"/>
      <c r="E309" s="52"/>
      <c r="F309" s="52"/>
      <c r="G309" s="53"/>
      <c r="H309" s="54"/>
      <c r="I309" s="52"/>
      <c r="J309" s="45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</row>
    <row r="310" spans="1:31" ht="15.5">
      <c r="A310" s="45"/>
      <c r="B310" s="45"/>
      <c r="C310" s="52"/>
      <c r="D310" s="52"/>
      <c r="E310" s="52"/>
      <c r="F310" s="52"/>
      <c r="G310" s="53"/>
      <c r="H310" s="54"/>
      <c r="I310" s="52"/>
      <c r="J310" s="45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</row>
    <row r="311" spans="1:31" ht="15.5">
      <c r="A311" s="45"/>
      <c r="B311" s="45"/>
      <c r="C311" s="52"/>
      <c r="D311" s="52"/>
      <c r="E311" s="52"/>
      <c r="F311" s="52"/>
      <c r="G311" s="53"/>
      <c r="H311" s="54"/>
      <c r="I311" s="52"/>
      <c r="J311" s="45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</row>
    <row r="312" spans="1:31" ht="15.5">
      <c r="A312" s="45"/>
      <c r="B312" s="45"/>
      <c r="C312" s="52"/>
      <c r="D312" s="52"/>
      <c r="E312" s="52"/>
      <c r="F312" s="52"/>
      <c r="G312" s="53"/>
      <c r="H312" s="54"/>
      <c r="I312" s="52"/>
      <c r="J312" s="45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</row>
    <row r="313" spans="1:31" ht="15.5">
      <c r="A313" s="45"/>
      <c r="B313" s="45"/>
      <c r="C313" s="52"/>
      <c r="D313" s="52"/>
      <c r="E313" s="52"/>
      <c r="F313" s="52"/>
      <c r="G313" s="53"/>
      <c r="H313" s="54"/>
      <c r="I313" s="52"/>
      <c r="J313" s="45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</row>
    <row r="314" spans="1:31" ht="15.5">
      <c r="A314" s="45"/>
      <c r="B314" s="45"/>
      <c r="C314" s="52"/>
      <c r="D314" s="52"/>
      <c r="E314" s="52"/>
      <c r="F314" s="52"/>
      <c r="G314" s="53"/>
      <c r="H314" s="54"/>
      <c r="I314" s="52"/>
      <c r="J314" s="45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</row>
    <row r="315" spans="1:31" ht="15.5">
      <c r="A315" s="45"/>
      <c r="B315" s="45"/>
      <c r="C315" s="52"/>
      <c r="D315" s="52"/>
      <c r="E315" s="52"/>
      <c r="F315" s="52"/>
      <c r="G315" s="53"/>
      <c r="H315" s="54"/>
      <c r="I315" s="52"/>
      <c r="J315" s="45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</row>
    <row r="316" spans="1:31" ht="15.5">
      <c r="A316" s="45"/>
      <c r="B316" s="45"/>
      <c r="C316" s="52"/>
      <c r="D316" s="52"/>
      <c r="E316" s="52"/>
      <c r="F316" s="52"/>
      <c r="G316" s="53"/>
      <c r="H316" s="54"/>
      <c r="I316" s="52"/>
      <c r="J316" s="45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</row>
    <row r="317" spans="1:31" ht="15.5">
      <c r="A317" s="45"/>
      <c r="B317" s="45"/>
      <c r="C317" s="52"/>
      <c r="D317" s="52"/>
      <c r="E317" s="52"/>
      <c r="F317" s="52"/>
      <c r="G317" s="53"/>
      <c r="H317" s="54"/>
      <c r="I317" s="52"/>
      <c r="J317" s="45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</row>
    <row r="318" spans="1:31" ht="15.5">
      <c r="A318" s="45"/>
      <c r="B318" s="45"/>
      <c r="C318" s="52"/>
      <c r="D318" s="52"/>
      <c r="E318" s="52"/>
      <c r="F318" s="52"/>
      <c r="G318" s="53"/>
      <c r="H318" s="54"/>
      <c r="I318" s="52"/>
      <c r="J318" s="45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</row>
    <row r="319" spans="1:31" ht="15.5">
      <c r="A319" s="45"/>
      <c r="B319" s="45"/>
      <c r="C319" s="52"/>
      <c r="D319" s="52"/>
      <c r="E319" s="52"/>
      <c r="F319" s="52"/>
      <c r="G319" s="53"/>
      <c r="H319" s="54"/>
      <c r="I319" s="52"/>
      <c r="J319" s="45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</row>
    <row r="320" spans="1:31" ht="15.5">
      <c r="A320" s="45"/>
      <c r="B320" s="45"/>
      <c r="C320" s="52"/>
      <c r="D320" s="52"/>
      <c r="E320" s="52"/>
      <c r="F320" s="52"/>
      <c r="G320" s="53"/>
      <c r="H320" s="54"/>
      <c r="I320" s="52"/>
      <c r="J320" s="45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</row>
    <row r="321" spans="1:31" ht="15.5">
      <c r="A321" s="45"/>
      <c r="B321" s="45"/>
      <c r="C321" s="52"/>
      <c r="D321" s="52"/>
      <c r="E321" s="52"/>
      <c r="F321" s="52"/>
      <c r="G321" s="53"/>
      <c r="H321" s="54"/>
      <c r="I321" s="52"/>
      <c r="J321" s="45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</row>
    <row r="322" spans="1:31" ht="15.5">
      <c r="A322" s="45"/>
      <c r="B322" s="45"/>
      <c r="C322" s="52"/>
      <c r="D322" s="52"/>
      <c r="E322" s="52"/>
      <c r="F322" s="52"/>
      <c r="G322" s="53"/>
      <c r="H322" s="54"/>
      <c r="I322" s="52"/>
      <c r="J322" s="45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</row>
    <row r="323" spans="1:31" ht="15.5">
      <c r="A323" s="45"/>
      <c r="B323" s="45"/>
      <c r="C323" s="52"/>
      <c r="D323" s="52"/>
      <c r="E323" s="52"/>
      <c r="F323" s="52"/>
      <c r="G323" s="53"/>
      <c r="H323" s="54"/>
      <c r="I323" s="52"/>
      <c r="J323" s="45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</row>
    <row r="324" spans="1:31" ht="15.5">
      <c r="A324" s="45"/>
      <c r="B324" s="45"/>
      <c r="C324" s="52"/>
      <c r="D324" s="52"/>
      <c r="E324" s="52"/>
      <c r="F324" s="52"/>
      <c r="G324" s="53"/>
      <c r="H324" s="54"/>
      <c r="I324" s="52"/>
      <c r="J324" s="45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</row>
    <row r="325" spans="1:31" ht="15.5">
      <c r="A325" s="45"/>
      <c r="B325" s="45"/>
      <c r="C325" s="52"/>
      <c r="D325" s="52"/>
      <c r="E325" s="52"/>
      <c r="F325" s="52"/>
      <c r="G325" s="53"/>
      <c r="H325" s="54"/>
      <c r="I325" s="52"/>
      <c r="J325" s="45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</row>
    <row r="326" spans="1:31" ht="15.5">
      <c r="A326" s="45"/>
      <c r="B326" s="45"/>
      <c r="C326" s="52"/>
      <c r="D326" s="52"/>
      <c r="E326" s="52"/>
      <c r="F326" s="52"/>
      <c r="G326" s="53"/>
      <c r="H326" s="54"/>
      <c r="I326" s="52"/>
      <c r="J326" s="45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</row>
    <row r="327" spans="1:31" ht="15.5">
      <c r="A327" s="45"/>
      <c r="B327" s="45"/>
      <c r="C327" s="52"/>
      <c r="D327" s="52"/>
      <c r="E327" s="52"/>
      <c r="F327" s="52"/>
      <c r="G327" s="53"/>
      <c r="H327" s="54"/>
      <c r="I327" s="52"/>
      <c r="J327" s="45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</row>
    <row r="328" spans="1:31" ht="15.5">
      <c r="A328" s="45"/>
      <c r="B328" s="45"/>
      <c r="C328" s="52"/>
      <c r="D328" s="52"/>
      <c r="E328" s="52"/>
      <c r="F328" s="52"/>
      <c r="G328" s="53"/>
      <c r="H328" s="54"/>
      <c r="I328" s="52"/>
      <c r="J328" s="45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</row>
    <row r="329" spans="1:31" ht="15.5">
      <c r="A329" s="45"/>
      <c r="B329" s="45"/>
      <c r="C329" s="52"/>
      <c r="D329" s="52"/>
      <c r="E329" s="52"/>
      <c r="F329" s="52"/>
      <c r="G329" s="53"/>
      <c r="H329" s="54"/>
      <c r="I329" s="52"/>
      <c r="J329" s="45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</row>
    <row r="330" spans="1:31" ht="15.5">
      <c r="A330" s="45"/>
      <c r="B330" s="45"/>
      <c r="C330" s="52"/>
      <c r="D330" s="52"/>
      <c r="E330" s="52"/>
      <c r="F330" s="52"/>
      <c r="G330" s="53"/>
      <c r="H330" s="54"/>
      <c r="I330" s="52"/>
      <c r="J330" s="45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</row>
    <row r="331" spans="1:31" ht="15.5">
      <c r="A331" s="45"/>
      <c r="B331" s="45"/>
      <c r="C331" s="52"/>
      <c r="D331" s="52"/>
      <c r="E331" s="52"/>
      <c r="F331" s="52"/>
      <c r="G331" s="53"/>
      <c r="H331" s="54"/>
      <c r="I331" s="52"/>
      <c r="J331" s="45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</row>
    <row r="332" spans="1:31" ht="15.5">
      <c r="A332" s="45"/>
      <c r="B332" s="45"/>
      <c r="C332" s="52"/>
      <c r="D332" s="52"/>
      <c r="E332" s="52"/>
      <c r="F332" s="52"/>
      <c r="G332" s="53"/>
      <c r="H332" s="54"/>
      <c r="I332" s="52"/>
      <c r="J332" s="45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</row>
    <row r="333" spans="1:31" ht="15.5">
      <c r="A333" s="45"/>
      <c r="B333" s="45"/>
      <c r="C333" s="52"/>
      <c r="D333" s="52"/>
      <c r="E333" s="52"/>
      <c r="F333" s="52"/>
      <c r="G333" s="53"/>
      <c r="H333" s="54"/>
      <c r="I333" s="52"/>
      <c r="J333" s="45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</row>
    <row r="334" spans="1:31" ht="15.5">
      <c r="A334" s="45"/>
      <c r="B334" s="45"/>
      <c r="C334" s="52"/>
      <c r="D334" s="52"/>
      <c r="E334" s="52"/>
      <c r="F334" s="52"/>
      <c r="G334" s="53"/>
      <c r="H334" s="54"/>
      <c r="I334" s="52"/>
      <c r="J334" s="45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</row>
    <row r="335" spans="1:31" ht="15.5">
      <c r="A335" s="45"/>
      <c r="B335" s="45"/>
      <c r="C335" s="52"/>
      <c r="D335" s="52"/>
      <c r="E335" s="52"/>
      <c r="F335" s="52"/>
      <c r="G335" s="53"/>
      <c r="H335" s="54"/>
      <c r="I335" s="52"/>
      <c r="J335" s="45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</row>
    <row r="336" spans="1:31" ht="15.5">
      <c r="A336" s="45"/>
      <c r="B336" s="45"/>
      <c r="C336" s="52"/>
      <c r="D336" s="52"/>
      <c r="E336" s="52"/>
      <c r="F336" s="52"/>
      <c r="G336" s="53"/>
      <c r="H336" s="54"/>
      <c r="I336" s="52"/>
      <c r="J336" s="45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</row>
    <row r="337" spans="1:31" ht="15.5">
      <c r="A337" s="45"/>
      <c r="B337" s="45"/>
      <c r="C337" s="52"/>
      <c r="D337" s="52"/>
      <c r="E337" s="52"/>
      <c r="F337" s="52"/>
      <c r="G337" s="53"/>
      <c r="H337" s="54"/>
      <c r="I337" s="52"/>
      <c r="J337" s="45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</row>
    <row r="338" spans="1:31" ht="15.5">
      <c r="A338" s="45"/>
      <c r="B338" s="45"/>
      <c r="C338" s="52"/>
      <c r="D338" s="52"/>
      <c r="E338" s="52"/>
      <c r="F338" s="52"/>
      <c r="G338" s="53"/>
      <c r="H338" s="54"/>
      <c r="I338" s="52"/>
      <c r="J338" s="45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</row>
    <row r="339" spans="1:31" ht="15.5">
      <c r="A339" s="45"/>
      <c r="B339" s="45"/>
      <c r="C339" s="52"/>
      <c r="D339" s="52"/>
      <c r="E339" s="52"/>
      <c r="F339" s="52"/>
      <c r="G339" s="53"/>
      <c r="H339" s="54"/>
      <c r="I339" s="52"/>
      <c r="J339" s="45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</row>
    <row r="340" spans="1:31" ht="15.5">
      <c r="A340" s="45"/>
      <c r="B340" s="45"/>
      <c r="C340" s="52"/>
      <c r="D340" s="52"/>
      <c r="E340" s="52"/>
      <c r="F340" s="52"/>
      <c r="G340" s="53"/>
      <c r="H340" s="54"/>
      <c r="I340" s="52"/>
      <c r="J340" s="45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</row>
    <row r="341" spans="1:31" ht="15.5">
      <c r="A341" s="45"/>
      <c r="B341" s="45"/>
      <c r="C341" s="52"/>
      <c r="D341" s="52"/>
      <c r="E341" s="52"/>
      <c r="F341" s="52"/>
      <c r="G341" s="53"/>
      <c r="H341" s="54"/>
      <c r="I341" s="52"/>
      <c r="J341" s="45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</row>
    <row r="342" spans="1:31" ht="15.5">
      <c r="A342" s="45"/>
      <c r="B342" s="45"/>
      <c r="C342" s="52"/>
      <c r="D342" s="52"/>
      <c r="E342" s="52"/>
      <c r="F342" s="52"/>
      <c r="G342" s="53"/>
      <c r="H342" s="54"/>
      <c r="I342" s="52"/>
      <c r="J342" s="45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</row>
    <row r="343" spans="1:31" ht="15.5">
      <c r="A343" s="45"/>
      <c r="B343" s="45"/>
      <c r="C343" s="52"/>
      <c r="D343" s="52"/>
      <c r="E343" s="52"/>
      <c r="F343" s="52"/>
      <c r="G343" s="53"/>
      <c r="H343" s="54"/>
      <c r="I343" s="52"/>
      <c r="J343" s="45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</row>
    <row r="344" spans="1:31" ht="15.5">
      <c r="A344" s="45"/>
      <c r="B344" s="45"/>
      <c r="C344" s="52"/>
      <c r="D344" s="52"/>
      <c r="E344" s="52"/>
      <c r="F344" s="52"/>
      <c r="G344" s="53"/>
      <c r="H344" s="54"/>
      <c r="I344" s="52"/>
      <c r="J344" s="45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</row>
    <row r="345" spans="1:31" ht="15.5">
      <c r="A345" s="45"/>
      <c r="B345" s="45"/>
      <c r="C345" s="52"/>
      <c r="D345" s="52"/>
      <c r="E345" s="52"/>
      <c r="F345" s="52"/>
      <c r="G345" s="53"/>
      <c r="H345" s="54"/>
      <c r="I345" s="52"/>
      <c r="J345" s="45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</row>
    <row r="346" spans="1:31" ht="15.5">
      <c r="A346" s="45"/>
      <c r="B346" s="45"/>
      <c r="C346" s="52"/>
      <c r="D346" s="52"/>
      <c r="E346" s="52"/>
      <c r="F346" s="52"/>
      <c r="G346" s="53"/>
      <c r="H346" s="54"/>
      <c r="I346" s="52"/>
      <c r="J346" s="45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</row>
    <row r="347" spans="1:31" ht="15.5">
      <c r="A347" s="45"/>
      <c r="B347" s="45"/>
      <c r="C347" s="52"/>
      <c r="D347" s="52"/>
      <c r="E347" s="52"/>
      <c r="F347" s="52"/>
      <c r="G347" s="53"/>
      <c r="H347" s="54"/>
      <c r="I347" s="52"/>
      <c r="J347" s="45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</row>
    <row r="348" spans="1:31" ht="15.5">
      <c r="A348" s="45"/>
      <c r="B348" s="45"/>
      <c r="C348" s="52"/>
      <c r="D348" s="52"/>
      <c r="E348" s="52"/>
      <c r="F348" s="52"/>
      <c r="G348" s="53"/>
      <c r="H348" s="54"/>
      <c r="I348" s="52"/>
      <c r="J348" s="45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</row>
    <row r="349" spans="1:31" ht="15.5">
      <c r="A349" s="45"/>
      <c r="B349" s="45"/>
      <c r="C349" s="52"/>
      <c r="D349" s="52"/>
      <c r="E349" s="52"/>
      <c r="F349" s="52"/>
      <c r="G349" s="53"/>
      <c r="H349" s="54"/>
      <c r="I349" s="52"/>
      <c r="J349" s="45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</row>
    <row r="350" spans="1:31" ht="15.5">
      <c r="A350" s="45"/>
      <c r="B350" s="45"/>
      <c r="C350" s="52"/>
      <c r="D350" s="52"/>
      <c r="E350" s="52"/>
      <c r="F350" s="52"/>
      <c r="G350" s="53"/>
      <c r="H350" s="54"/>
      <c r="I350" s="52"/>
      <c r="J350" s="45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</row>
    <row r="351" spans="1:31" ht="15.5">
      <c r="A351" s="45"/>
      <c r="B351" s="45"/>
      <c r="C351" s="52"/>
      <c r="D351" s="52"/>
      <c r="E351" s="52"/>
      <c r="F351" s="52"/>
      <c r="G351" s="53"/>
      <c r="H351" s="54"/>
      <c r="I351" s="52"/>
      <c r="J351" s="45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</row>
    <row r="352" spans="1:31" ht="15.5">
      <c r="A352" s="45"/>
      <c r="B352" s="45"/>
      <c r="C352" s="52"/>
      <c r="D352" s="52"/>
      <c r="E352" s="52"/>
      <c r="F352" s="52"/>
      <c r="G352" s="53"/>
      <c r="H352" s="54"/>
      <c r="I352" s="52"/>
      <c r="J352" s="45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</row>
    <row r="353" spans="1:31" ht="15.5">
      <c r="A353" s="45"/>
      <c r="B353" s="45"/>
      <c r="C353" s="52"/>
      <c r="D353" s="52"/>
      <c r="E353" s="52"/>
      <c r="F353" s="52"/>
      <c r="G353" s="53"/>
      <c r="H353" s="54"/>
      <c r="I353" s="52"/>
      <c r="J353" s="45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</row>
    <row r="354" spans="1:31" ht="15.5">
      <c r="A354" s="45"/>
      <c r="B354" s="45"/>
      <c r="C354" s="52"/>
      <c r="D354" s="52"/>
      <c r="E354" s="52"/>
      <c r="F354" s="52"/>
      <c r="G354" s="53"/>
      <c r="H354" s="54"/>
      <c r="I354" s="52"/>
      <c r="J354" s="45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</row>
    <row r="355" spans="1:31" ht="15.5">
      <c r="A355" s="45"/>
      <c r="B355" s="45"/>
      <c r="C355" s="52"/>
      <c r="D355" s="52"/>
      <c r="E355" s="52"/>
      <c r="F355" s="52"/>
      <c r="G355" s="53"/>
      <c r="H355" s="54"/>
      <c r="I355" s="52"/>
      <c r="J355" s="45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</row>
    <row r="356" spans="1:31" ht="15.5">
      <c r="A356" s="45"/>
      <c r="B356" s="45"/>
      <c r="C356" s="52"/>
      <c r="D356" s="52"/>
      <c r="E356" s="52"/>
      <c r="F356" s="52"/>
      <c r="G356" s="53"/>
      <c r="H356" s="54"/>
      <c r="I356" s="52"/>
      <c r="J356" s="45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</row>
    <row r="357" spans="1:31" ht="15.5">
      <c r="A357" s="45"/>
      <c r="B357" s="45"/>
      <c r="C357" s="52"/>
      <c r="D357" s="52"/>
      <c r="E357" s="52"/>
      <c r="F357" s="52"/>
      <c r="G357" s="53"/>
      <c r="H357" s="54"/>
      <c r="I357" s="52"/>
      <c r="J357" s="45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</row>
    <row r="358" spans="1:31" ht="15.5">
      <c r="A358" s="45"/>
      <c r="B358" s="45"/>
      <c r="C358" s="52"/>
      <c r="D358" s="52"/>
      <c r="E358" s="52"/>
      <c r="F358" s="52"/>
      <c r="G358" s="53"/>
      <c r="H358" s="54"/>
      <c r="I358" s="52"/>
      <c r="J358" s="45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</row>
    <row r="359" spans="1:31" ht="15.5">
      <c r="A359" s="45"/>
      <c r="B359" s="45"/>
      <c r="C359" s="52"/>
      <c r="D359" s="52"/>
      <c r="E359" s="52"/>
      <c r="F359" s="52"/>
      <c r="G359" s="53"/>
      <c r="H359" s="54"/>
      <c r="I359" s="52"/>
      <c r="J359" s="45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</row>
    <row r="360" spans="1:31" ht="15.5">
      <c r="A360" s="45"/>
      <c r="B360" s="45"/>
      <c r="C360" s="52"/>
      <c r="D360" s="52"/>
      <c r="E360" s="52"/>
      <c r="F360" s="52"/>
      <c r="G360" s="53"/>
      <c r="H360" s="54"/>
      <c r="I360" s="52"/>
      <c r="J360" s="45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</row>
    <row r="361" spans="1:31" ht="15.5">
      <c r="A361" s="45"/>
      <c r="B361" s="45"/>
      <c r="C361" s="52"/>
      <c r="D361" s="52"/>
      <c r="E361" s="52"/>
      <c r="F361" s="52"/>
      <c r="G361" s="53"/>
      <c r="H361" s="54"/>
      <c r="I361" s="52"/>
      <c r="J361" s="45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</row>
    <row r="362" spans="1:31" ht="15.5">
      <c r="A362" s="45"/>
      <c r="B362" s="45"/>
      <c r="C362" s="52"/>
      <c r="D362" s="52"/>
      <c r="E362" s="52"/>
      <c r="F362" s="52"/>
      <c r="G362" s="53"/>
      <c r="H362" s="54"/>
      <c r="I362" s="52"/>
      <c r="J362" s="45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</row>
    <row r="363" spans="1:31" ht="15.5">
      <c r="A363" s="45"/>
      <c r="B363" s="45"/>
      <c r="C363" s="52"/>
      <c r="D363" s="52"/>
      <c r="E363" s="52"/>
      <c r="F363" s="52"/>
      <c r="G363" s="53"/>
      <c r="H363" s="54"/>
      <c r="I363" s="52"/>
      <c r="J363" s="45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</row>
    <row r="364" spans="1:31" ht="15.5">
      <c r="A364" s="45"/>
      <c r="B364" s="45"/>
      <c r="C364" s="52"/>
      <c r="D364" s="52"/>
      <c r="E364" s="52"/>
      <c r="F364" s="52"/>
      <c r="G364" s="53"/>
      <c r="H364" s="54"/>
      <c r="I364" s="52"/>
      <c r="J364" s="45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</row>
    <row r="365" spans="1:31" ht="15.5">
      <c r="A365" s="45"/>
      <c r="B365" s="45"/>
      <c r="C365" s="52"/>
      <c r="D365" s="52"/>
      <c r="E365" s="52"/>
      <c r="F365" s="52"/>
      <c r="G365" s="53"/>
      <c r="H365" s="54"/>
      <c r="I365" s="52"/>
      <c r="J365" s="45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</row>
    <row r="366" spans="1:31" ht="15.5">
      <c r="A366" s="45"/>
      <c r="B366" s="45"/>
      <c r="C366" s="52"/>
      <c r="D366" s="52"/>
      <c r="E366" s="52"/>
      <c r="F366" s="52"/>
      <c r="G366" s="53"/>
      <c r="H366" s="54"/>
      <c r="I366" s="52"/>
      <c r="J366" s="45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</row>
    <row r="367" spans="1:31" ht="15.5">
      <c r="A367" s="45"/>
      <c r="B367" s="45"/>
      <c r="C367" s="52"/>
      <c r="D367" s="52"/>
      <c r="E367" s="52"/>
      <c r="F367" s="52"/>
      <c r="G367" s="53"/>
      <c r="H367" s="54"/>
      <c r="I367" s="52"/>
      <c r="J367" s="45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</row>
    <row r="368" spans="1:31" ht="15.5">
      <c r="A368" s="45"/>
      <c r="B368" s="45"/>
      <c r="C368" s="52"/>
      <c r="D368" s="52"/>
      <c r="E368" s="52"/>
      <c r="F368" s="52"/>
      <c r="G368" s="53"/>
      <c r="H368" s="54"/>
      <c r="I368" s="52"/>
      <c r="J368" s="45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</row>
    <row r="369" spans="1:31" ht="15.5">
      <c r="A369" s="45"/>
      <c r="B369" s="45"/>
      <c r="C369" s="52"/>
      <c r="D369" s="52"/>
      <c r="E369" s="52"/>
      <c r="F369" s="52"/>
      <c r="G369" s="53"/>
      <c r="H369" s="54"/>
      <c r="I369" s="52"/>
      <c r="J369" s="45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</row>
    <row r="370" spans="1:31" ht="15.5">
      <c r="A370" s="45"/>
      <c r="B370" s="45"/>
      <c r="C370" s="52"/>
      <c r="D370" s="52"/>
      <c r="E370" s="52"/>
      <c r="F370" s="52"/>
      <c r="G370" s="53"/>
      <c r="H370" s="54"/>
      <c r="I370" s="52"/>
      <c r="J370" s="45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</row>
    <row r="371" spans="1:31" ht="15.5">
      <c r="A371" s="45"/>
      <c r="B371" s="45"/>
      <c r="C371" s="52"/>
      <c r="D371" s="52"/>
      <c r="E371" s="52"/>
      <c r="F371" s="52"/>
      <c r="G371" s="53"/>
      <c r="H371" s="54"/>
      <c r="I371" s="52"/>
      <c r="J371" s="45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</row>
    <row r="372" spans="1:31" ht="15.5">
      <c r="A372" s="45"/>
      <c r="B372" s="45"/>
      <c r="C372" s="52"/>
      <c r="D372" s="52"/>
      <c r="E372" s="52"/>
      <c r="F372" s="52"/>
      <c r="G372" s="53"/>
      <c r="H372" s="54"/>
      <c r="I372" s="52"/>
      <c r="J372" s="45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</row>
    <row r="373" spans="1:31" ht="15.5">
      <c r="A373" s="45"/>
      <c r="B373" s="45"/>
      <c r="C373" s="52"/>
      <c r="D373" s="52"/>
      <c r="E373" s="52"/>
      <c r="F373" s="52"/>
      <c r="G373" s="53"/>
      <c r="H373" s="54"/>
      <c r="I373" s="52"/>
      <c r="J373" s="45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</row>
    <row r="374" spans="1:31" ht="15.5">
      <c r="A374" s="45"/>
      <c r="B374" s="45"/>
      <c r="C374" s="52"/>
      <c r="D374" s="52"/>
      <c r="E374" s="52"/>
      <c r="F374" s="52"/>
      <c r="G374" s="53"/>
      <c r="H374" s="54"/>
      <c r="I374" s="52"/>
      <c r="J374" s="45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</row>
    <row r="375" spans="1:31" ht="15.5">
      <c r="A375" s="45"/>
      <c r="B375" s="45"/>
      <c r="C375" s="52"/>
      <c r="D375" s="52"/>
      <c r="E375" s="52"/>
      <c r="F375" s="52"/>
      <c r="G375" s="53"/>
      <c r="H375" s="54"/>
      <c r="I375" s="52"/>
      <c r="J375" s="45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</row>
    <row r="376" spans="1:31" ht="15.5">
      <c r="A376" s="45"/>
      <c r="B376" s="45"/>
      <c r="C376" s="52"/>
      <c r="D376" s="52"/>
      <c r="E376" s="52"/>
      <c r="F376" s="52"/>
      <c r="G376" s="53"/>
      <c r="H376" s="54"/>
      <c r="I376" s="52"/>
      <c r="J376" s="45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</row>
    <row r="377" spans="1:31" ht="15.5">
      <c r="A377" s="45"/>
      <c r="B377" s="45"/>
      <c r="C377" s="52"/>
      <c r="D377" s="52"/>
      <c r="E377" s="52"/>
      <c r="F377" s="52"/>
      <c r="G377" s="53"/>
      <c r="H377" s="54"/>
      <c r="I377" s="52"/>
      <c r="J377" s="45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</row>
    <row r="378" spans="1:31" ht="15.5">
      <c r="A378" s="45"/>
      <c r="B378" s="45"/>
      <c r="C378" s="52"/>
      <c r="D378" s="52"/>
      <c r="E378" s="52"/>
      <c r="F378" s="52"/>
      <c r="G378" s="53"/>
      <c r="H378" s="54"/>
      <c r="I378" s="52"/>
      <c r="J378" s="45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</row>
    <row r="379" spans="1:31" ht="15.5">
      <c r="A379" s="45"/>
      <c r="B379" s="45"/>
      <c r="C379" s="52"/>
      <c r="D379" s="52"/>
      <c r="E379" s="52"/>
      <c r="F379" s="52"/>
      <c r="G379" s="53"/>
      <c r="H379" s="54"/>
      <c r="I379" s="52"/>
      <c r="J379" s="45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</row>
    <row r="380" spans="1:31" ht="15.5">
      <c r="A380" s="45"/>
      <c r="B380" s="45"/>
      <c r="C380" s="52"/>
      <c r="D380" s="52"/>
      <c r="E380" s="52"/>
      <c r="F380" s="52"/>
      <c r="G380" s="53"/>
      <c r="H380" s="54"/>
      <c r="I380" s="52"/>
      <c r="J380" s="45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</row>
    <row r="381" spans="1:31" ht="15.5">
      <c r="A381" s="45"/>
      <c r="B381" s="45"/>
      <c r="C381" s="52"/>
      <c r="D381" s="52"/>
      <c r="E381" s="52"/>
      <c r="F381" s="52"/>
      <c r="G381" s="53"/>
      <c r="H381" s="54"/>
      <c r="I381" s="52"/>
      <c r="J381" s="45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</row>
    <row r="382" spans="1:31" ht="15.5">
      <c r="A382" s="45"/>
      <c r="B382" s="45"/>
      <c r="C382" s="52"/>
      <c r="D382" s="52"/>
      <c r="E382" s="52"/>
      <c r="F382" s="52"/>
      <c r="G382" s="53"/>
      <c r="H382" s="54"/>
      <c r="I382" s="52"/>
      <c r="J382" s="45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</row>
    <row r="383" spans="1:31" ht="15.5">
      <c r="A383" s="45"/>
      <c r="B383" s="45"/>
      <c r="C383" s="52"/>
      <c r="D383" s="52"/>
      <c r="E383" s="52"/>
      <c r="F383" s="52"/>
      <c r="G383" s="53"/>
      <c r="H383" s="54"/>
      <c r="I383" s="52"/>
      <c r="J383" s="45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</row>
    <row r="384" spans="1:31" ht="15.5">
      <c r="A384" s="45"/>
      <c r="B384" s="45"/>
      <c r="C384" s="52"/>
      <c r="D384" s="52"/>
      <c r="E384" s="52"/>
      <c r="F384" s="52"/>
      <c r="G384" s="53"/>
      <c r="H384" s="54"/>
      <c r="I384" s="52"/>
      <c r="J384" s="45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</row>
    <row r="385" spans="1:31" ht="15.5">
      <c r="A385" s="45"/>
      <c r="B385" s="45"/>
      <c r="C385" s="52"/>
      <c r="D385" s="52"/>
      <c r="E385" s="52"/>
      <c r="F385" s="52"/>
      <c r="G385" s="53"/>
      <c r="H385" s="54"/>
      <c r="I385" s="52"/>
      <c r="J385" s="45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</row>
    <row r="386" spans="1:31" ht="15.5">
      <c r="A386" s="45"/>
      <c r="B386" s="45"/>
      <c r="C386" s="52"/>
      <c r="D386" s="52"/>
      <c r="E386" s="52"/>
      <c r="F386" s="52"/>
      <c r="G386" s="53"/>
      <c r="H386" s="54"/>
      <c r="I386" s="52"/>
      <c r="J386" s="45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</row>
    <row r="387" spans="1:31" ht="15.5">
      <c r="A387" s="45"/>
      <c r="B387" s="45"/>
      <c r="C387" s="52"/>
      <c r="D387" s="52"/>
      <c r="E387" s="52"/>
      <c r="F387" s="52"/>
      <c r="G387" s="53"/>
      <c r="H387" s="54"/>
      <c r="I387" s="52"/>
      <c r="J387" s="45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</row>
    <row r="388" spans="1:31" ht="15.5">
      <c r="A388" s="45"/>
      <c r="B388" s="45"/>
      <c r="C388" s="52"/>
      <c r="D388" s="52"/>
      <c r="E388" s="52"/>
      <c r="F388" s="52"/>
      <c r="G388" s="53"/>
      <c r="H388" s="54"/>
      <c r="I388" s="52"/>
      <c r="J388" s="45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</row>
    <row r="389" spans="1:31" ht="15.5">
      <c r="A389" s="45"/>
      <c r="B389" s="45"/>
      <c r="C389" s="52"/>
      <c r="D389" s="52"/>
      <c r="E389" s="52"/>
      <c r="F389" s="52"/>
      <c r="G389" s="53"/>
      <c r="H389" s="54"/>
      <c r="I389" s="52"/>
      <c r="J389" s="45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</row>
    <row r="390" spans="1:31" ht="15.5">
      <c r="A390" s="45"/>
      <c r="B390" s="45"/>
      <c r="C390" s="52"/>
      <c r="D390" s="52"/>
      <c r="E390" s="52"/>
      <c r="F390" s="52"/>
      <c r="G390" s="53"/>
      <c r="H390" s="54"/>
      <c r="I390" s="52"/>
      <c r="J390" s="45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</row>
    <row r="391" spans="1:31" ht="15.5">
      <c r="A391" s="45"/>
      <c r="B391" s="45"/>
      <c r="C391" s="52"/>
      <c r="D391" s="52"/>
      <c r="E391" s="52"/>
      <c r="F391" s="52"/>
      <c r="G391" s="53"/>
      <c r="H391" s="54"/>
      <c r="I391" s="52"/>
      <c r="J391" s="45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</row>
    <row r="392" spans="1:31" ht="15.5">
      <c r="A392" s="45"/>
      <c r="B392" s="45"/>
      <c r="C392" s="52"/>
      <c r="D392" s="52"/>
      <c r="E392" s="52"/>
      <c r="F392" s="52"/>
      <c r="G392" s="53"/>
      <c r="H392" s="54"/>
      <c r="I392" s="52"/>
      <c r="J392" s="45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</row>
    <row r="393" spans="1:31" ht="15.5">
      <c r="A393" s="45"/>
      <c r="B393" s="45"/>
      <c r="C393" s="52"/>
      <c r="D393" s="52"/>
      <c r="E393" s="52"/>
      <c r="F393" s="52"/>
      <c r="G393" s="53"/>
      <c r="H393" s="54"/>
      <c r="I393" s="52"/>
      <c r="J393" s="45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</row>
    <row r="394" spans="1:31" ht="15.5">
      <c r="A394" s="45"/>
      <c r="B394" s="45"/>
      <c r="C394" s="52"/>
      <c r="D394" s="52"/>
      <c r="E394" s="52"/>
      <c r="F394" s="52"/>
      <c r="G394" s="53"/>
      <c r="H394" s="54"/>
      <c r="I394" s="52"/>
      <c r="J394" s="45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</row>
    <row r="395" spans="1:31" ht="15.5">
      <c r="A395" s="45"/>
      <c r="B395" s="45"/>
      <c r="C395" s="52"/>
      <c r="D395" s="52"/>
      <c r="E395" s="52"/>
      <c r="F395" s="52"/>
      <c r="G395" s="53"/>
      <c r="H395" s="54"/>
      <c r="I395" s="52"/>
      <c r="J395" s="45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</row>
    <row r="396" spans="1:31" ht="15.5">
      <c r="A396" s="45"/>
      <c r="B396" s="45"/>
      <c r="C396" s="52"/>
      <c r="D396" s="52"/>
      <c r="E396" s="52"/>
      <c r="F396" s="52"/>
      <c r="G396" s="53"/>
      <c r="H396" s="54"/>
      <c r="I396" s="52"/>
      <c r="J396" s="45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</row>
    <row r="397" spans="1:31" ht="15.5">
      <c r="A397" s="45"/>
      <c r="B397" s="45"/>
      <c r="C397" s="52"/>
      <c r="D397" s="52"/>
      <c r="E397" s="52"/>
      <c r="F397" s="52"/>
      <c r="G397" s="53"/>
      <c r="H397" s="54"/>
      <c r="I397" s="52"/>
      <c r="J397" s="45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</row>
    <row r="398" spans="1:31" ht="15.5">
      <c r="A398" s="45"/>
      <c r="B398" s="45"/>
      <c r="C398" s="52"/>
      <c r="D398" s="52"/>
      <c r="E398" s="52"/>
      <c r="F398" s="52"/>
      <c r="G398" s="53"/>
      <c r="H398" s="54"/>
      <c r="I398" s="52"/>
      <c r="J398" s="45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</row>
    <row r="399" spans="1:31" ht="15.5">
      <c r="A399" s="45"/>
      <c r="B399" s="45"/>
      <c r="C399" s="52"/>
      <c r="D399" s="52"/>
      <c r="E399" s="52"/>
      <c r="F399" s="52"/>
      <c r="G399" s="53"/>
      <c r="H399" s="54"/>
      <c r="I399" s="52"/>
      <c r="J399" s="45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</row>
    <row r="400" spans="1:31" ht="15.5">
      <c r="A400" s="45"/>
      <c r="B400" s="45"/>
      <c r="C400" s="52"/>
      <c r="D400" s="52"/>
      <c r="E400" s="52"/>
      <c r="F400" s="52"/>
      <c r="G400" s="53"/>
      <c r="H400" s="54"/>
      <c r="I400" s="52"/>
      <c r="J400" s="45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</row>
    <row r="401" spans="1:31" ht="15.5">
      <c r="A401" s="45"/>
      <c r="B401" s="45"/>
      <c r="C401" s="52"/>
      <c r="D401" s="52"/>
      <c r="E401" s="52"/>
      <c r="F401" s="52"/>
      <c r="G401" s="53"/>
      <c r="H401" s="54"/>
      <c r="I401" s="52"/>
      <c r="J401" s="45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</row>
    <row r="402" spans="1:31" ht="15.5">
      <c r="A402" s="45"/>
      <c r="B402" s="45"/>
      <c r="C402" s="52"/>
      <c r="D402" s="52"/>
      <c r="E402" s="52"/>
      <c r="F402" s="52"/>
      <c r="G402" s="53"/>
      <c r="H402" s="54"/>
      <c r="I402" s="52"/>
      <c r="J402" s="45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</row>
    <row r="403" spans="1:31" ht="15.5">
      <c r="A403" s="45"/>
      <c r="B403" s="45"/>
      <c r="C403" s="52"/>
      <c r="D403" s="52"/>
      <c r="E403" s="52"/>
      <c r="F403" s="52"/>
      <c r="G403" s="53"/>
      <c r="H403" s="54"/>
      <c r="I403" s="52"/>
      <c r="J403" s="45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</row>
    <row r="404" spans="1:31" ht="15.5">
      <c r="A404" s="45"/>
      <c r="B404" s="45"/>
      <c r="C404" s="52"/>
      <c r="D404" s="52"/>
      <c r="E404" s="52"/>
      <c r="F404" s="52"/>
      <c r="G404" s="53"/>
      <c r="H404" s="54"/>
      <c r="I404" s="52"/>
      <c r="J404" s="45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</row>
    <row r="405" spans="1:31" ht="15.5">
      <c r="A405" s="45"/>
      <c r="B405" s="45"/>
      <c r="C405" s="52"/>
      <c r="D405" s="52"/>
      <c r="E405" s="52"/>
      <c r="F405" s="52"/>
      <c r="G405" s="53"/>
      <c r="H405" s="54"/>
      <c r="I405" s="52"/>
      <c r="J405" s="45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</row>
    <row r="406" spans="1:31" ht="15.5">
      <c r="A406" s="45"/>
      <c r="B406" s="45"/>
      <c r="C406" s="52"/>
      <c r="D406" s="52"/>
      <c r="E406" s="52"/>
      <c r="F406" s="52"/>
      <c r="G406" s="53"/>
      <c r="H406" s="54"/>
      <c r="I406" s="52"/>
      <c r="J406" s="45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</row>
    <row r="407" spans="1:31" ht="15.5">
      <c r="A407" s="45"/>
      <c r="B407" s="45"/>
      <c r="C407" s="52"/>
      <c r="D407" s="52"/>
      <c r="E407" s="52"/>
      <c r="F407" s="52"/>
      <c r="G407" s="53"/>
      <c r="H407" s="54"/>
      <c r="I407" s="52"/>
      <c r="J407" s="45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</row>
    <row r="408" spans="1:31" ht="15.5">
      <c r="A408" s="45"/>
      <c r="B408" s="45"/>
      <c r="C408" s="52"/>
      <c r="D408" s="52"/>
      <c r="E408" s="52"/>
      <c r="F408" s="52"/>
      <c r="G408" s="53"/>
      <c r="H408" s="54"/>
      <c r="I408" s="52"/>
      <c r="J408" s="45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</row>
    <row r="409" spans="1:31" ht="15.5">
      <c r="A409" s="45"/>
      <c r="B409" s="45"/>
      <c r="C409" s="52"/>
      <c r="D409" s="52"/>
      <c r="E409" s="52"/>
      <c r="F409" s="52"/>
      <c r="G409" s="53"/>
      <c r="H409" s="54"/>
      <c r="I409" s="52"/>
      <c r="J409" s="45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</row>
    <row r="410" spans="1:31" ht="15.5">
      <c r="A410" s="45"/>
      <c r="B410" s="45"/>
      <c r="C410" s="52"/>
      <c r="D410" s="52"/>
      <c r="E410" s="52"/>
      <c r="F410" s="52"/>
      <c r="G410" s="53"/>
      <c r="H410" s="54"/>
      <c r="I410" s="52"/>
      <c r="J410" s="45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</row>
    <row r="411" spans="1:31" ht="15.5">
      <c r="A411" s="45"/>
      <c r="B411" s="45"/>
      <c r="C411" s="52"/>
      <c r="D411" s="52"/>
      <c r="E411" s="52"/>
      <c r="F411" s="52"/>
      <c r="G411" s="53"/>
      <c r="H411" s="54"/>
      <c r="I411" s="52"/>
      <c r="J411" s="45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</row>
    <row r="412" spans="1:31" ht="15.5">
      <c r="A412" s="45"/>
      <c r="B412" s="45"/>
      <c r="C412" s="52"/>
      <c r="D412" s="52"/>
      <c r="E412" s="52"/>
      <c r="F412" s="52"/>
      <c r="G412" s="53"/>
      <c r="H412" s="54"/>
      <c r="I412" s="52"/>
      <c r="J412" s="45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</row>
    <row r="413" spans="1:31" ht="15.5">
      <c r="A413" s="45"/>
      <c r="B413" s="45"/>
      <c r="C413" s="52"/>
      <c r="D413" s="52"/>
      <c r="E413" s="52"/>
      <c r="F413" s="52"/>
      <c r="G413" s="53"/>
      <c r="H413" s="54"/>
      <c r="I413" s="52"/>
      <c r="J413" s="45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</row>
    <row r="414" spans="1:31" ht="15.5">
      <c r="A414" s="45"/>
      <c r="B414" s="45"/>
      <c r="C414" s="52"/>
      <c r="D414" s="52"/>
      <c r="E414" s="52"/>
      <c r="F414" s="52"/>
      <c r="G414" s="53"/>
      <c r="H414" s="54"/>
      <c r="I414" s="52"/>
      <c r="J414" s="45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</row>
    <row r="415" spans="1:31" ht="15.5">
      <c r="A415" s="45"/>
      <c r="B415" s="45"/>
      <c r="C415" s="52"/>
      <c r="D415" s="52"/>
      <c r="E415" s="52"/>
      <c r="F415" s="52"/>
      <c r="G415" s="53"/>
      <c r="H415" s="54"/>
      <c r="I415" s="52"/>
      <c r="J415" s="45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</row>
    <row r="416" spans="1:31" ht="15.5">
      <c r="A416" s="45"/>
      <c r="B416" s="45"/>
      <c r="C416" s="52"/>
      <c r="D416" s="52"/>
      <c r="E416" s="52"/>
      <c r="F416" s="52"/>
      <c r="G416" s="53"/>
      <c r="H416" s="54"/>
      <c r="I416" s="52"/>
      <c r="J416" s="45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</row>
    <row r="417" spans="1:31" ht="15.5">
      <c r="A417" s="45"/>
      <c r="B417" s="45"/>
      <c r="C417" s="52"/>
      <c r="D417" s="52"/>
      <c r="E417" s="52"/>
      <c r="F417" s="52"/>
      <c r="G417" s="53"/>
      <c r="H417" s="54"/>
      <c r="I417" s="52"/>
      <c r="J417" s="45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</row>
    <row r="418" spans="1:31" ht="15.5">
      <c r="A418" s="45"/>
      <c r="B418" s="45"/>
      <c r="C418" s="52"/>
      <c r="D418" s="52"/>
      <c r="E418" s="52"/>
      <c r="F418" s="52"/>
      <c r="G418" s="53"/>
      <c r="H418" s="54"/>
      <c r="I418" s="52"/>
      <c r="J418" s="45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</row>
    <row r="419" spans="1:31" ht="15.5">
      <c r="A419" s="45"/>
      <c r="B419" s="45"/>
      <c r="C419" s="52"/>
      <c r="D419" s="52"/>
      <c r="E419" s="52"/>
      <c r="F419" s="52"/>
      <c r="G419" s="53"/>
      <c r="H419" s="54"/>
      <c r="I419" s="52"/>
      <c r="J419" s="45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</row>
    <row r="420" spans="1:31" ht="15.5">
      <c r="A420" s="45"/>
      <c r="B420" s="45"/>
      <c r="C420" s="52"/>
      <c r="D420" s="52"/>
      <c r="E420" s="52"/>
      <c r="F420" s="52"/>
      <c r="G420" s="53"/>
      <c r="H420" s="54"/>
      <c r="I420" s="52"/>
      <c r="J420" s="45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</row>
    <row r="421" spans="1:31" ht="15.5">
      <c r="A421" s="45"/>
      <c r="B421" s="45"/>
      <c r="C421" s="52"/>
      <c r="D421" s="52"/>
      <c r="E421" s="52"/>
      <c r="F421" s="52"/>
      <c r="G421" s="53"/>
      <c r="H421" s="54"/>
      <c r="I421" s="52"/>
      <c r="J421" s="45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</row>
    <row r="422" spans="1:31" ht="15.5">
      <c r="A422" s="45"/>
      <c r="B422" s="45"/>
      <c r="C422" s="52"/>
      <c r="D422" s="52"/>
      <c r="E422" s="52"/>
      <c r="F422" s="52"/>
      <c r="G422" s="53"/>
      <c r="H422" s="54"/>
      <c r="I422" s="52"/>
      <c r="J422" s="45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</row>
    <row r="423" spans="1:31" ht="15.5">
      <c r="A423" s="45"/>
      <c r="B423" s="45"/>
      <c r="C423" s="52"/>
      <c r="D423" s="52"/>
      <c r="E423" s="52"/>
      <c r="F423" s="52"/>
      <c r="G423" s="53"/>
      <c r="H423" s="54"/>
      <c r="I423" s="52"/>
      <c r="J423" s="45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</row>
    <row r="424" spans="1:31" ht="15.5">
      <c r="A424" s="45"/>
      <c r="B424" s="45"/>
      <c r="C424" s="52"/>
      <c r="D424" s="52"/>
      <c r="E424" s="52"/>
      <c r="F424" s="52"/>
      <c r="G424" s="53"/>
      <c r="H424" s="54"/>
      <c r="I424" s="52"/>
      <c r="J424" s="45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</row>
    <row r="425" spans="1:31" ht="15.5">
      <c r="A425" s="45"/>
      <c r="B425" s="45"/>
      <c r="C425" s="52"/>
      <c r="D425" s="52"/>
      <c r="E425" s="52"/>
      <c r="F425" s="52"/>
      <c r="G425" s="53"/>
      <c r="H425" s="54"/>
      <c r="I425" s="52"/>
      <c r="J425" s="45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</row>
    <row r="426" spans="1:31" ht="15.5">
      <c r="A426" s="45"/>
      <c r="B426" s="45"/>
      <c r="C426" s="52"/>
      <c r="D426" s="52"/>
      <c r="E426" s="52"/>
      <c r="F426" s="52"/>
      <c r="G426" s="53"/>
      <c r="H426" s="54"/>
      <c r="I426" s="52"/>
      <c r="J426" s="45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</row>
    <row r="427" spans="1:31" ht="15.5">
      <c r="A427" s="45"/>
      <c r="B427" s="45"/>
      <c r="C427" s="52"/>
      <c r="D427" s="52"/>
      <c r="E427" s="52"/>
      <c r="F427" s="52"/>
      <c r="G427" s="53"/>
      <c r="H427" s="54"/>
      <c r="I427" s="52"/>
      <c r="J427" s="45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</row>
    <row r="428" spans="1:31" ht="15.5">
      <c r="A428" s="45"/>
      <c r="B428" s="45"/>
      <c r="C428" s="52"/>
      <c r="D428" s="52"/>
      <c r="E428" s="52"/>
      <c r="F428" s="52"/>
      <c r="G428" s="53"/>
      <c r="H428" s="54"/>
      <c r="I428" s="52"/>
      <c r="J428" s="45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</row>
    <row r="429" spans="1:31" ht="15.5">
      <c r="A429" s="45"/>
      <c r="B429" s="45"/>
      <c r="C429" s="52"/>
      <c r="D429" s="52"/>
      <c r="E429" s="52"/>
      <c r="F429" s="52"/>
      <c r="G429" s="53"/>
      <c r="H429" s="54"/>
      <c r="I429" s="52"/>
      <c r="J429" s="45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</row>
    <row r="430" spans="1:31" ht="15.5">
      <c r="A430" s="45"/>
      <c r="B430" s="45"/>
      <c r="C430" s="52"/>
      <c r="D430" s="52"/>
      <c r="E430" s="52"/>
      <c r="F430" s="52"/>
      <c r="G430" s="53"/>
      <c r="H430" s="54"/>
      <c r="I430" s="52"/>
      <c r="J430" s="45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</row>
    <row r="431" spans="1:31" ht="15.5">
      <c r="A431" s="45"/>
      <c r="B431" s="45"/>
      <c r="C431" s="52"/>
      <c r="D431" s="52"/>
      <c r="E431" s="52"/>
      <c r="F431" s="52"/>
      <c r="G431" s="53"/>
      <c r="H431" s="54"/>
      <c r="I431" s="52"/>
      <c r="J431" s="45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</row>
    <row r="432" spans="1:31" ht="15.5">
      <c r="A432" s="45"/>
      <c r="B432" s="45"/>
      <c r="C432" s="52"/>
      <c r="D432" s="52"/>
      <c r="E432" s="52"/>
      <c r="F432" s="52"/>
      <c r="G432" s="53"/>
      <c r="H432" s="54"/>
      <c r="I432" s="52"/>
      <c r="J432" s="45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</row>
    <row r="433" spans="1:31" ht="15.5">
      <c r="A433" s="45"/>
      <c r="B433" s="45"/>
      <c r="C433" s="52"/>
      <c r="D433" s="52"/>
      <c r="E433" s="52"/>
      <c r="F433" s="52"/>
      <c r="G433" s="53"/>
      <c r="H433" s="54"/>
      <c r="I433" s="52"/>
      <c r="J433" s="45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</row>
    <row r="434" spans="1:31" ht="15.5">
      <c r="A434" s="45"/>
      <c r="B434" s="45"/>
      <c r="C434" s="52"/>
      <c r="D434" s="52"/>
      <c r="E434" s="52"/>
      <c r="F434" s="52"/>
      <c r="G434" s="53"/>
      <c r="H434" s="54"/>
      <c r="I434" s="52"/>
      <c r="J434" s="45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</row>
    <row r="435" spans="1:31" ht="15.5">
      <c r="A435" s="45"/>
      <c r="B435" s="45"/>
      <c r="C435" s="52"/>
      <c r="D435" s="52"/>
      <c r="E435" s="52"/>
      <c r="F435" s="52"/>
      <c r="G435" s="53"/>
      <c r="H435" s="54"/>
      <c r="I435" s="52"/>
      <c r="J435" s="45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</row>
    <row r="436" spans="1:31" ht="15.5">
      <c r="A436" s="45"/>
      <c r="B436" s="45"/>
      <c r="C436" s="52"/>
      <c r="D436" s="52"/>
      <c r="E436" s="52"/>
      <c r="F436" s="52"/>
      <c r="G436" s="53"/>
      <c r="H436" s="54"/>
      <c r="I436" s="52"/>
      <c r="J436" s="45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</row>
    <row r="437" spans="1:31" ht="15.5">
      <c r="A437" s="45"/>
      <c r="B437" s="45"/>
      <c r="C437" s="52"/>
      <c r="D437" s="52"/>
      <c r="E437" s="52"/>
      <c r="F437" s="52"/>
      <c r="G437" s="53"/>
      <c r="H437" s="54"/>
      <c r="I437" s="52"/>
      <c r="J437" s="45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</row>
    <row r="438" spans="1:31" ht="15.5">
      <c r="A438" s="45"/>
      <c r="B438" s="45"/>
      <c r="C438" s="52"/>
      <c r="D438" s="52"/>
      <c r="E438" s="52"/>
      <c r="F438" s="52"/>
      <c r="G438" s="53"/>
      <c r="H438" s="54"/>
      <c r="I438" s="52"/>
      <c r="J438" s="45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</row>
    <row r="439" spans="1:31" ht="15.5">
      <c r="A439" s="45"/>
      <c r="B439" s="45"/>
      <c r="C439" s="52"/>
      <c r="D439" s="52"/>
      <c r="E439" s="52"/>
      <c r="F439" s="52"/>
      <c r="G439" s="53"/>
      <c r="H439" s="54"/>
      <c r="I439" s="52"/>
      <c r="J439" s="45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</row>
    <row r="440" spans="1:31" ht="15.5">
      <c r="A440" s="45"/>
      <c r="B440" s="45"/>
      <c r="C440" s="52"/>
      <c r="D440" s="52"/>
      <c r="E440" s="52"/>
      <c r="F440" s="52"/>
      <c r="G440" s="53"/>
      <c r="H440" s="54"/>
      <c r="I440" s="52"/>
      <c r="J440" s="45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</row>
    <row r="441" spans="1:31" ht="15.5">
      <c r="A441" s="45"/>
      <c r="B441" s="45"/>
      <c r="C441" s="52"/>
      <c r="D441" s="52"/>
      <c r="E441" s="52"/>
      <c r="F441" s="52"/>
      <c r="G441" s="53"/>
      <c r="H441" s="54"/>
      <c r="I441" s="52"/>
      <c r="J441" s="45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</row>
    <row r="442" spans="1:31" ht="15.5">
      <c r="A442" s="45"/>
      <c r="B442" s="45"/>
      <c r="C442" s="52"/>
      <c r="D442" s="52"/>
      <c r="E442" s="52"/>
      <c r="F442" s="52"/>
      <c r="G442" s="53"/>
      <c r="H442" s="54"/>
      <c r="I442" s="52"/>
      <c r="J442" s="45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</row>
    <row r="443" spans="1:31" ht="15.5">
      <c r="A443" s="45"/>
      <c r="B443" s="45"/>
      <c r="C443" s="52"/>
      <c r="D443" s="52"/>
      <c r="E443" s="52"/>
      <c r="F443" s="52"/>
      <c r="G443" s="53"/>
      <c r="H443" s="54"/>
      <c r="I443" s="52"/>
      <c r="J443" s="45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</row>
    <row r="444" spans="1:31" ht="15.5">
      <c r="A444" s="45"/>
      <c r="B444" s="45"/>
      <c r="C444" s="52"/>
      <c r="D444" s="52"/>
      <c r="E444" s="52"/>
      <c r="F444" s="52"/>
      <c r="G444" s="53"/>
      <c r="H444" s="54"/>
      <c r="I444" s="52"/>
      <c r="J444" s="45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</row>
    <row r="445" spans="1:31" ht="15.5">
      <c r="A445" s="45"/>
      <c r="B445" s="45"/>
      <c r="C445" s="52"/>
      <c r="D445" s="52"/>
      <c r="E445" s="52"/>
      <c r="F445" s="52"/>
      <c r="G445" s="53"/>
      <c r="H445" s="54"/>
      <c r="I445" s="52"/>
      <c r="J445" s="45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</row>
    <row r="446" spans="1:31" ht="15.5">
      <c r="A446" s="45"/>
      <c r="B446" s="45"/>
      <c r="C446" s="52"/>
      <c r="D446" s="52"/>
      <c r="E446" s="52"/>
      <c r="F446" s="52"/>
      <c r="G446" s="53"/>
      <c r="H446" s="54"/>
      <c r="I446" s="52"/>
      <c r="J446" s="45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</row>
    <row r="447" spans="1:31" ht="15.5">
      <c r="A447" s="45"/>
      <c r="B447" s="45"/>
      <c r="C447" s="52"/>
      <c r="D447" s="52"/>
      <c r="E447" s="52"/>
      <c r="F447" s="52"/>
      <c r="G447" s="53"/>
      <c r="H447" s="54"/>
      <c r="I447" s="52"/>
      <c r="J447" s="45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</row>
    <row r="448" spans="1:31" ht="15.5">
      <c r="A448" s="45"/>
      <c r="B448" s="45"/>
      <c r="C448" s="52"/>
      <c r="D448" s="52"/>
      <c r="E448" s="52"/>
      <c r="F448" s="52"/>
      <c r="G448" s="53"/>
      <c r="H448" s="54"/>
      <c r="I448" s="52"/>
      <c r="J448" s="45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</row>
    <row r="449" spans="1:31" ht="15.5">
      <c r="A449" s="45"/>
      <c r="B449" s="45"/>
      <c r="C449" s="52"/>
      <c r="D449" s="52"/>
      <c r="E449" s="52"/>
      <c r="F449" s="52"/>
      <c r="G449" s="53"/>
      <c r="H449" s="54"/>
      <c r="I449" s="52"/>
      <c r="J449" s="45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</row>
    <row r="450" spans="1:31" ht="15.5">
      <c r="A450" s="45"/>
      <c r="B450" s="45"/>
      <c r="C450" s="52"/>
      <c r="D450" s="52"/>
      <c r="E450" s="52"/>
      <c r="F450" s="52"/>
      <c r="G450" s="53"/>
      <c r="H450" s="54"/>
      <c r="I450" s="52"/>
      <c r="J450" s="45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</row>
    <row r="451" spans="1:31" ht="15.5">
      <c r="A451" s="45"/>
      <c r="B451" s="45"/>
      <c r="C451" s="52"/>
      <c r="D451" s="52"/>
      <c r="E451" s="52"/>
      <c r="F451" s="52"/>
      <c r="G451" s="53"/>
      <c r="H451" s="54"/>
      <c r="I451" s="52"/>
      <c r="J451" s="45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</row>
    <row r="452" spans="1:31" ht="15.5">
      <c r="A452" s="45"/>
      <c r="B452" s="45"/>
      <c r="C452" s="52"/>
      <c r="D452" s="52"/>
      <c r="E452" s="52"/>
      <c r="F452" s="52"/>
      <c r="G452" s="53"/>
      <c r="H452" s="54"/>
      <c r="I452" s="52"/>
      <c r="J452" s="45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</row>
    <row r="453" spans="1:31" ht="15.5">
      <c r="A453" s="45"/>
      <c r="B453" s="45"/>
      <c r="C453" s="52"/>
      <c r="D453" s="52"/>
      <c r="E453" s="52"/>
      <c r="F453" s="52"/>
      <c r="G453" s="53"/>
      <c r="H453" s="54"/>
      <c r="I453" s="52"/>
      <c r="J453" s="45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</row>
    <row r="454" spans="1:31" ht="15.5">
      <c r="A454" s="45"/>
      <c r="B454" s="45"/>
      <c r="C454" s="52"/>
      <c r="D454" s="52"/>
      <c r="E454" s="52"/>
      <c r="F454" s="52"/>
      <c r="G454" s="53"/>
      <c r="H454" s="54"/>
      <c r="I454" s="52"/>
      <c r="J454" s="45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</row>
    <row r="455" spans="1:31" ht="15.5">
      <c r="A455" s="45"/>
      <c r="B455" s="45"/>
      <c r="C455" s="52"/>
      <c r="D455" s="52"/>
      <c r="E455" s="52"/>
      <c r="F455" s="52"/>
      <c r="G455" s="53"/>
      <c r="H455" s="54"/>
      <c r="I455" s="52"/>
      <c r="J455" s="45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</row>
    <row r="456" spans="1:31" ht="15.5">
      <c r="A456" s="45"/>
      <c r="B456" s="45"/>
      <c r="C456" s="52"/>
      <c r="D456" s="52"/>
      <c r="E456" s="52"/>
      <c r="F456" s="52"/>
      <c r="G456" s="53"/>
      <c r="H456" s="54"/>
      <c r="I456" s="52"/>
      <c r="J456" s="45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</row>
    <row r="457" spans="1:31" ht="15.5">
      <c r="A457" s="45"/>
      <c r="B457" s="45"/>
      <c r="C457" s="52"/>
      <c r="D457" s="52"/>
      <c r="E457" s="52"/>
      <c r="F457" s="52"/>
      <c r="G457" s="53"/>
      <c r="H457" s="54"/>
      <c r="I457" s="52"/>
      <c r="J457" s="45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</row>
    <row r="458" spans="1:31" ht="15.5">
      <c r="A458" s="45"/>
      <c r="B458" s="45"/>
      <c r="C458" s="52"/>
      <c r="D458" s="52"/>
      <c r="E458" s="52"/>
      <c r="F458" s="52"/>
      <c r="G458" s="53"/>
      <c r="H458" s="54"/>
      <c r="I458" s="52"/>
      <c r="J458" s="45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</row>
    <row r="459" spans="1:31" ht="15.5">
      <c r="A459" s="45"/>
      <c r="B459" s="45"/>
      <c r="C459" s="52"/>
      <c r="D459" s="52"/>
      <c r="E459" s="52"/>
      <c r="F459" s="52"/>
      <c r="G459" s="53"/>
      <c r="H459" s="54"/>
      <c r="I459" s="52"/>
      <c r="J459" s="45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</row>
    <row r="460" spans="1:31" ht="15.5">
      <c r="A460" s="45"/>
      <c r="B460" s="45"/>
      <c r="C460" s="52"/>
      <c r="D460" s="52"/>
      <c r="E460" s="52"/>
      <c r="F460" s="52"/>
      <c r="G460" s="53"/>
      <c r="H460" s="54"/>
      <c r="I460" s="52"/>
      <c r="J460" s="45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</row>
    <row r="461" spans="1:31" ht="15.5">
      <c r="A461" s="45"/>
      <c r="B461" s="45"/>
      <c r="C461" s="52"/>
      <c r="D461" s="52"/>
      <c r="E461" s="52"/>
      <c r="F461" s="52"/>
      <c r="G461" s="53"/>
      <c r="H461" s="54"/>
      <c r="I461" s="52"/>
      <c r="J461" s="45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</row>
    <row r="462" spans="1:31" ht="15.5">
      <c r="A462" s="45"/>
      <c r="B462" s="45"/>
      <c r="C462" s="52"/>
      <c r="D462" s="52"/>
      <c r="E462" s="52"/>
      <c r="F462" s="52"/>
      <c r="G462" s="53"/>
      <c r="H462" s="54"/>
      <c r="I462" s="52"/>
      <c r="J462" s="45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</row>
    <row r="463" spans="1:31" ht="15.5">
      <c r="A463" s="45"/>
      <c r="B463" s="45"/>
      <c r="C463" s="52"/>
      <c r="D463" s="52"/>
      <c r="E463" s="52"/>
      <c r="F463" s="52"/>
      <c r="G463" s="53"/>
      <c r="H463" s="54"/>
      <c r="I463" s="52"/>
      <c r="J463" s="45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</row>
    <row r="464" spans="1:31" ht="15.5">
      <c r="A464" s="45"/>
      <c r="B464" s="45"/>
      <c r="C464" s="52"/>
      <c r="D464" s="52"/>
      <c r="E464" s="52"/>
      <c r="F464" s="52"/>
      <c r="G464" s="53"/>
      <c r="H464" s="54"/>
      <c r="I464" s="52"/>
      <c r="J464" s="45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</row>
    <row r="465" spans="1:31" ht="15.5">
      <c r="A465" s="45"/>
      <c r="B465" s="45"/>
      <c r="C465" s="52"/>
      <c r="D465" s="52"/>
      <c r="E465" s="52"/>
      <c r="F465" s="52"/>
      <c r="G465" s="53"/>
      <c r="H465" s="54"/>
      <c r="I465" s="52"/>
      <c r="J465" s="45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</row>
    <row r="466" spans="1:31" ht="15.5">
      <c r="A466" s="45"/>
      <c r="B466" s="45"/>
      <c r="C466" s="52"/>
      <c r="D466" s="52"/>
      <c r="E466" s="52"/>
      <c r="F466" s="52"/>
      <c r="G466" s="53"/>
      <c r="H466" s="54"/>
      <c r="I466" s="52"/>
      <c r="J466" s="45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</row>
    <row r="467" spans="1:31" ht="15.5">
      <c r="A467" s="45"/>
      <c r="B467" s="45"/>
      <c r="C467" s="52"/>
      <c r="D467" s="52"/>
      <c r="E467" s="52"/>
      <c r="F467" s="52"/>
      <c r="G467" s="53"/>
      <c r="H467" s="54"/>
      <c r="I467" s="52"/>
      <c r="J467" s="45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</row>
    <row r="468" spans="1:31" ht="15.5">
      <c r="A468" s="45"/>
      <c r="B468" s="45"/>
      <c r="C468" s="52"/>
      <c r="D468" s="52"/>
      <c r="E468" s="52"/>
      <c r="F468" s="52"/>
      <c r="G468" s="53"/>
      <c r="H468" s="54"/>
      <c r="I468" s="52"/>
      <c r="J468" s="45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</row>
    <row r="469" spans="1:31" ht="15.5">
      <c r="A469" s="45"/>
      <c r="B469" s="45"/>
      <c r="C469" s="52"/>
      <c r="D469" s="52"/>
      <c r="E469" s="52"/>
      <c r="F469" s="52"/>
      <c r="G469" s="53"/>
      <c r="H469" s="54"/>
      <c r="I469" s="52"/>
      <c r="J469" s="45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</row>
    <row r="470" spans="1:31" ht="15.5">
      <c r="A470" s="45"/>
      <c r="B470" s="45"/>
      <c r="C470" s="52"/>
      <c r="D470" s="52"/>
      <c r="E470" s="52"/>
      <c r="F470" s="52"/>
      <c r="G470" s="53"/>
      <c r="H470" s="54"/>
      <c r="I470" s="52"/>
      <c r="J470" s="45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</row>
    <row r="471" spans="1:31" ht="15.5">
      <c r="A471" s="45"/>
      <c r="B471" s="45"/>
      <c r="C471" s="52"/>
      <c r="D471" s="52"/>
      <c r="E471" s="52"/>
      <c r="F471" s="52"/>
      <c r="G471" s="53"/>
      <c r="H471" s="54"/>
      <c r="I471" s="52"/>
      <c r="J471" s="45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</row>
    <row r="472" spans="1:31" ht="15.5">
      <c r="A472" s="45"/>
      <c r="B472" s="45"/>
      <c r="C472" s="52"/>
      <c r="D472" s="52"/>
      <c r="E472" s="52"/>
      <c r="F472" s="52"/>
      <c r="G472" s="53"/>
      <c r="H472" s="54"/>
      <c r="I472" s="52"/>
      <c r="J472" s="45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</row>
    <row r="473" spans="1:31" ht="15.5">
      <c r="A473" s="45"/>
      <c r="B473" s="45"/>
      <c r="C473" s="52"/>
      <c r="D473" s="52"/>
      <c r="E473" s="52"/>
      <c r="F473" s="52"/>
      <c r="G473" s="53"/>
      <c r="H473" s="54"/>
      <c r="I473" s="52"/>
      <c r="J473" s="45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</row>
    <row r="474" spans="1:31" ht="15.5">
      <c r="A474" s="45"/>
      <c r="B474" s="45"/>
      <c r="C474" s="52"/>
      <c r="D474" s="52"/>
      <c r="E474" s="52"/>
      <c r="F474" s="52"/>
      <c r="G474" s="53"/>
      <c r="H474" s="54"/>
      <c r="I474" s="52"/>
      <c r="J474" s="45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</row>
    <row r="475" spans="1:31" ht="15.5">
      <c r="A475" s="45"/>
      <c r="B475" s="45"/>
      <c r="C475" s="52"/>
      <c r="D475" s="52"/>
      <c r="E475" s="52"/>
      <c r="F475" s="52"/>
      <c r="G475" s="53"/>
      <c r="H475" s="54"/>
      <c r="I475" s="52"/>
      <c r="J475" s="45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</row>
    <row r="476" spans="1:31" ht="15.5">
      <c r="A476" s="45"/>
      <c r="B476" s="45"/>
      <c r="C476" s="52"/>
      <c r="D476" s="52"/>
      <c r="E476" s="52"/>
      <c r="F476" s="52"/>
      <c r="G476" s="53"/>
      <c r="H476" s="54"/>
      <c r="I476" s="52"/>
      <c r="J476" s="45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</row>
    <row r="477" spans="1:31" ht="15.5">
      <c r="A477" s="45"/>
      <c r="B477" s="45"/>
      <c r="C477" s="52"/>
      <c r="D477" s="52"/>
      <c r="E477" s="52"/>
      <c r="F477" s="52"/>
      <c r="G477" s="53"/>
      <c r="H477" s="54"/>
      <c r="I477" s="52"/>
      <c r="J477" s="45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</row>
    <row r="478" spans="1:31" ht="15.5">
      <c r="A478" s="45"/>
      <c r="B478" s="45"/>
      <c r="C478" s="52"/>
      <c r="D478" s="52"/>
      <c r="E478" s="52"/>
      <c r="F478" s="52"/>
      <c r="G478" s="53"/>
      <c r="H478" s="54"/>
      <c r="I478" s="52"/>
      <c r="J478" s="45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</row>
    <row r="479" spans="1:31" ht="15.5">
      <c r="A479" s="45"/>
      <c r="B479" s="45"/>
      <c r="C479" s="52"/>
      <c r="D479" s="52"/>
      <c r="E479" s="52"/>
      <c r="F479" s="52"/>
      <c r="G479" s="53"/>
      <c r="H479" s="54"/>
      <c r="I479" s="52"/>
      <c r="J479" s="45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</row>
    <row r="480" spans="1:31" ht="15.5">
      <c r="A480" s="45"/>
      <c r="B480" s="45"/>
      <c r="C480" s="52"/>
      <c r="D480" s="52"/>
      <c r="E480" s="52"/>
      <c r="F480" s="52"/>
      <c r="G480" s="53"/>
      <c r="H480" s="54"/>
      <c r="I480" s="52"/>
      <c r="J480" s="45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</row>
    <row r="481" spans="1:31" ht="15.5">
      <c r="A481" s="45"/>
      <c r="B481" s="45"/>
      <c r="C481" s="52"/>
      <c r="D481" s="52"/>
      <c r="E481" s="52"/>
      <c r="F481" s="52"/>
      <c r="G481" s="53"/>
      <c r="H481" s="54"/>
      <c r="I481" s="52"/>
      <c r="J481" s="45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</row>
    <row r="482" spans="1:31" ht="15.5">
      <c r="A482" s="45"/>
      <c r="B482" s="45"/>
      <c r="C482" s="52"/>
      <c r="D482" s="52"/>
      <c r="E482" s="52"/>
      <c r="F482" s="52"/>
      <c r="G482" s="53"/>
      <c r="H482" s="54"/>
      <c r="I482" s="52"/>
      <c r="J482" s="45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</row>
    <row r="483" spans="1:31" ht="15.5">
      <c r="A483" s="45"/>
      <c r="B483" s="45"/>
      <c r="C483" s="52"/>
      <c r="D483" s="52"/>
      <c r="E483" s="52"/>
      <c r="F483" s="52"/>
      <c r="G483" s="53"/>
      <c r="H483" s="54"/>
      <c r="I483" s="52"/>
      <c r="J483" s="45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</row>
    <row r="484" spans="1:31" ht="15.5">
      <c r="A484" s="45"/>
      <c r="B484" s="45"/>
      <c r="C484" s="52"/>
      <c r="D484" s="52"/>
      <c r="E484" s="52"/>
      <c r="F484" s="52"/>
      <c r="G484" s="53"/>
      <c r="H484" s="54"/>
      <c r="I484" s="52"/>
      <c r="J484" s="45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</row>
    <row r="485" spans="1:31" ht="15.5">
      <c r="A485" s="45"/>
      <c r="B485" s="45"/>
      <c r="C485" s="52"/>
      <c r="D485" s="52"/>
      <c r="E485" s="52"/>
      <c r="F485" s="52"/>
      <c r="G485" s="53"/>
      <c r="H485" s="54"/>
      <c r="I485" s="52"/>
      <c r="J485" s="45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</row>
    <row r="486" spans="1:31" ht="15.5">
      <c r="A486" s="45"/>
      <c r="B486" s="45"/>
      <c r="C486" s="52"/>
      <c r="D486" s="52"/>
      <c r="E486" s="52"/>
      <c r="F486" s="52"/>
      <c r="G486" s="53"/>
      <c r="H486" s="54"/>
      <c r="I486" s="52"/>
      <c r="J486" s="45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</row>
    <row r="487" spans="1:31" ht="15.5">
      <c r="A487" s="45"/>
      <c r="B487" s="45"/>
      <c r="C487" s="52"/>
      <c r="D487" s="52"/>
      <c r="E487" s="52"/>
      <c r="F487" s="52"/>
      <c r="G487" s="53"/>
      <c r="H487" s="54"/>
      <c r="I487" s="52"/>
      <c r="J487" s="45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</row>
    <row r="488" spans="1:31" ht="15.5">
      <c r="A488" s="45"/>
      <c r="B488" s="45"/>
      <c r="C488" s="52"/>
      <c r="D488" s="52"/>
      <c r="E488" s="52"/>
      <c r="F488" s="52"/>
      <c r="G488" s="53"/>
      <c r="H488" s="54"/>
      <c r="I488" s="52"/>
      <c r="J488" s="45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</row>
    <row r="489" spans="1:31" ht="15.5">
      <c r="A489" s="45"/>
      <c r="B489" s="45"/>
      <c r="C489" s="52"/>
      <c r="D489" s="52"/>
      <c r="E489" s="52"/>
      <c r="F489" s="52"/>
      <c r="G489" s="53"/>
      <c r="H489" s="54"/>
      <c r="I489" s="52"/>
      <c r="J489" s="45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</row>
    <row r="490" spans="1:31" ht="15.5">
      <c r="A490" s="45"/>
      <c r="B490" s="45"/>
      <c r="C490" s="52"/>
      <c r="D490" s="52"/>
      <c r="E490" s="52"/>
      <c r="F490" s="52"/>
      <c r="G490" s="53"/>
      <c r="H490" s="54"/>
      <c r="I490" s="52"/>
      <c r="J490" s="45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</row>
    <row r="491" spans="1:31" ht="15.5">
      <c r="A491" s="45"/>
      <c r="B491" s="45"/>
      <c r="C491" s="52"/>
      <c r="D491" s="52"/>
      <c r="E491" s="52"/>
      <c r="F491" s="52"/>
      <c r="G491" s="53"/>
      <c r="H491" s="54"/>
      <c r="I491" s="52"/>
      <c r="J491" s="45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</row>
    <row r="492" spans="1:31" ht="15.5">
      <c r="A492" s="45"/>
      <c r="B492" s="45"/>
      <c r="C492" s="52"/>
      <c r="D492" s="52"/>
      <c r="E492" s="52"/>
      <c r="F492" s="52"/>
      <c r="G492" s="53"/>
      <c r="H492" s="54"/>
      <c r="I492" s="52"/>
      <c r="J492" s="45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</row>
    <row r="493" spans="1:31" ht="15.5">
      <c r="A493" s="45"/>
      <c r="B493" s="45"/>
      <c r="C493" s="52"/>
      <c r="D493" s="52"/>
      <c r="E493" s="52"/>
      <c r="F493" s="52"/>
      <c r="G493" s="53"/>
      <c r="H493" s="54"/>
      <c r="I493" s="52"/>
      <c r="J493" s="45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</row>
    <row r="494" spans="1:31" ht="15.5">
      <c r="A494" s="45"/>
      <c r="B494" s="45"/>
      <c r="C494" s="52"/>
      <c r="D494" s="52"/>
      <c r="E494" s="52"/>
      <c r="F494" s="52"/>
      <c r="G494" s="53"/>
      <c r="H494" s="54"/>
      <c r="I494" s="52"/>
      <c r="J494" s="45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</row>
    <row r="495" spans="1:31" ht="15.5">
      <c r="A495" s="45"/>
      <c r="B495" s="45"/>
      <c r="C495" s="52"/>
      <c r="D495" s="52"/>
      <c r="E495" s="52"/>
      <c r="F495" s="52"/>
      <c r="G495" s="53"/>
      <c r="H495" s="54"/>
      <c r="I495" s="52"/>
      <c r="J495" s="45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</row>
    <row r="496" spans="1:31" ht="15.5">
      <c r="A496" s="45"/>
      <c r="B496" s="45"/>
      <c r="C496" s="52"/>
      <c r="D496" s="52"/>
      <c r="E496" s="52"/>
      <c r="F496" s="52"/>
      <c r="G496" s="53"/>
      <c r="H496" s="54"/>
      <c r="I496" s="52"/>
      <c r="J496" s="45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</row>
    <row r="497" spans="1:31" ht="15.5">
      <c r="A497" s="45"/>
      <c r="B497" s="45"/>
      <c r="C497" s="52"/>
      <c r="D497" s="52"/>
      <c r="E497" s="52"/>
      <c r="F497" s="52"/>
      <c r="G497" s="53"/>
      <c r="H497" s="54"/>
      <c r="I497" s="52"/>
      <c r="J497" s="45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</row>
    <row r="498" spans="1:31" ht="15.5">
      <c r="A498" s="45"/>
      <c r="B498" s="45"/>
      <c r="C498" s="52"/>
      <c r="D498" s="52"/>
      <c r="E498" s="52"/>
      <c r="F498" s="52"/>
      <c r="G498" s="53"/>
      <c r="H498" s="54"/>
      <c r="I498" s="52"/>
      <c r="J498" s="45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</row>
    <row r="499" spans="1:31" ht="15.5">
      <c r="A499" s="45"/>
      <c r="B499" s="45"/>
      <c r="C499" s="52"/>
      <c r="D499" s="52"/>
      <c r="E499" s="52"/>
      <c r="F499" s="52"/>
      <c r="G499" s="53"/>
      <c r="H499" s="54"/>
      <c r="I499" s="52"/>
      <c r="J499" s="45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</row>
    <row r="500" spans="1:31" ht="15.5">
      <c r="A500" s="45"/>
      <c r="B500" s="45"/>
      <c r="C500" s="52"/>
      <c r="D500" s="52"/>
      <c r="E500" s="52"/>
      <c r="F500" s="52"/>
      <c r="G500" s="53"/>
      <c r="H500" s="54"/>
      <c r="I500" s="52"/>
      <c r="J500" s="45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</row>
    <row r="501" spans="1:31" ht="15.5">
      <c r="A501" s="45"/>
      <c r="B501" s="45"/>
      <c r="C501" s="52"/>
      <c r="D501" s="52"/>
      <c r="E501" s="52"/>
      <c r="F501" s="52"/>
      <c r="G501" s="53"/>
      <c r="H501" s="54"/>
      <c r="I501" s="52"/>
      <c r="J501" s="45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</row>
    <row r="502" spans="1:31" ht="15.5">
      <c r="A502" s="45"/>
      <c r="B502" s="45"/>
      <c r="C502" s="52"/>
      <c r="D502" s="52"/>
      <c r="E502" s="52"/>
      <c r="F502" s="52"/>
      <c r="G502" s="53"/>
      <c r="H502" s="54"/>
      <c r="I502" s="52"/>
      <c r="J502" s="45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</row>
    <row r="503" spans="1:31" ht="15.5">
      <c r="A503" s="45"/>
      <c r="B503" s="45"/>
      <c r="C503" s="52"/>
      <c r="D503" s="52"/>
      <c r="E503" s="52"/>
      <c r="F503" s="52"/>
      <c r="G503" s="53"/>
      <c r="H503" s="54"/>
      <c r="I503" s="52"/>
      <c r="J503" s="45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</row>
    <row r="504" spans="1:31" ht="15.5">
      <c r="A504" s="45"/>
      <c r="B504" s="45"/>
      <c r="C504" s="52"/>
      <c r="D504" s="52"/>
      <c r="E504" s="52"/>
      <c r="F504" s="52"/>
      <c r="G504" s="53"/>
      <c r="H504" s="54"/>
      <c r="I504" s="52"/>
      <c r="J504" s="45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</row>
    <row r="505" spans="1:31" ht="15.5">
      <c r="A505" s="45"/>
      <c r="B505" s="45"/>
      <c r="C505" s="52"/>
      <c r="D505" s="52"/>
      <c r="E505" s="52"/>
      <c r="F505" s="52"/>
      <c r="G505" s="53"/>
      <c r="H505" s="54"/>
      <c r="I505" s="52"/>
      <c r="J505" s="45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</row>
    <row r="506" spans="1:31" ht="15.5">
      <c r="A506" s="45"/>
      <c r="B506" s="45"/>
      <c r="C506" s="52"/>
      <c r="D506" s="52"/>
      <c r="E506" s="52"/>
      <c r="F506" s="52"/>
      <c r="G506" s="53"/>
      <c r="H506" s="54"/>
      <c r="I506" s="52"/>
      <c r="J506" s="45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</row>
    <row r="507" spans="1:31" ht="15.5">
      <c r="A507" s="45"/>
      <c r="B507" s="45"/>
      <c r="C507" s="52"/>
      <c r="D507" s="52"/>
      <c r="E507" s="52"/>
      <c r="F507" s="52"/>
      <c r="G507" s="53"/>
      <c r="H507" s="54"/>
      <c r="I507" s="52"/>
      <c r="J507" s="45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</row>
    <row r="508" spans="1:31" ht="15.5">
      <c r="A508" s="45"/>
      <c r="B508" s="45"/>
      <c r="C508" s="52"/>
      <c r="D508" s="52"/>
      <c r="E508" s="52"/>
      <c r="F508" s="52"/>
      <c r="G508" s="53"/>
      <c r="H508" s="54"/>
      <c r="I508" s="52"/>
      <c r="J508" s="45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</row>
    <row r="509" spans="1:31" ht="15.5">
      <c r="A509" s="45"/>
      <c r="B509" s="45"/>
      <c r="C509" s="52"/>
      <c r="D509" s="52"/>
      <c r="E509" s="52"/>
      <c r="F509" s="52"/>
      <c r="G509" s="53"/>
      <c r="H509" s="54"/>
      <c r="I509" s="52"/>
      <c r="J509" s="45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</row>
    <row r="510" spans="1:31" ht="15.5">
      <c r="A510" s="45"/>
      <c r="B510" s="45"/>
      <c r="C510" s="52"/>
      <c r="D510" s="52"/>
      <c r="E510" s="52"/>
      <c r="F510" s="52"/>
      <c r="G510" s="53"/>
      <c r="H510" s="54"/>
      <c r="I510" s="52"/>
      <c r="J510" s="45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</row>
    <row r="511" spans="1:31" ht="15.5">
      <c r="A511" s="45"/>
      <c r="B511" s="45"/>
      <c r="C511" s="52"/>
      <c r="D511" s="52"/>
      <c r="E511" s="52"/>
      <c r="F511" s="52"/>
      <c r="G511" s="53"/>
      <c r="H511" s="54"/>
      <c r="I511" s="52"/>
      <c r="J511" s="45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</row>
    <row r="512" spans="1:31" ht="15.5">
      <c r="A512" s="45"/>
      <c r="B512" s="45"/>
      <c r="C512" s="52"/>
      <c r="D512" s="52"/>
      <c r="E512" s="52"/>
      <c r="F512" s="52"/>
      <c r="G512" s="53"/>
      <c r="H512" s="54"/>
      <c r="I512" s="52"/>
      <c r="J512" s="45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</row>
    <row r="513" spans="1:31" ht="15.5">
      <c r="A513" s="45"/>
      <c r="B513" s="45"/>
      <c r="C513" s="52"/>
      <c r="D513" s="52"/>
      <c r="E513" s="52"/>
      <c r="F513" s="52"/>
      <c r="G513" s="53"/>
      <c r="H513" s="54"/>
      <c r="I513" s="52"/>
      <c r="J513" s="45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</row>
    <row r="514" spans="1:31" ht="15.5">
      <c r="A514" s="45"/>
      <c r="B514" s="45"/>
      <c r="C514" s="52"/>
      <c r="D514" s="52"/>
      <c r="E514" s="52"/>
      <c r="F514" s="52"/>
      <c r="G514" s="53"/>
      <c r="H514" s="54"/>
      <c r="I514" s="52"/>
      <c r="J514" s="45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</row>
    <row r="515" spans="1:31" ht="15.5">
      <c r="A515" s="45"/>
      <c r="B515" s="45"/>
      <c r="C515" s="52"/>
      <c r="D515" s="52"/>
      <c r="E515" s="52"/>
      <c r="F515" s="52"/>
      <c r="G515" s="53"/>
      <c r="H515" s="54"/>
      <c r="I515" s="52"/>
      <c r="J515" s="45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</row>
    <row r="516" spans="1:31" ht="15.5">
      <c r="A516" s="45"/>
      <c r="B516" s="45"/>
      <c r="C516" s="52"/>
      <c r="D516" s="52"/>
      <c r="E516" s="52"/>
      <c r="F516" s="52"/>
      <c r="G516" s="53"/>
      <c r="H516" s="54"/>
      <c r="I516" s="52"/>
      <c r="J516" s="45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</row>
    <row r="517" spans="1:31" ht="15.5">
      <c r="A517" s="45"/>
      <c r="B517" s="45"/>
      <c r="C517" s="52"/>
      <c r="D517" s="52"/>
      <c r="E517" s="52"/>
      <c r="F517" s="52"/>
      <c r="G517" s="53"/>
      <c r="H517" s="54"/>
      <c r="I517" s="52"/>
      <c r="J517" s="45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</row>
    <row r="518" spans="1:31" ht="15.5">
      <c r="A518" s="45"/>
      <c r="B518" s="45"/>
      <c r="C518" s="52"/>
      <c r="D518" s="52"/>
      <c r="E518" s="52"/>
      <c r="F518" s="52"/>
      <c r="G518" s="53"/>
      <c r="H518" s="54"/>
      <c r="I518" s="52"/>
      <c r="J518" s="45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</row>
    <row r="519" spans="1:31" ht="15.5">
      <c r="A519" s="45"/>
      <c r="B519" s="45"/>
      <c r="C519" s="52"/>
      <c r="D519" s="52"/>
      <c r="E519" s="52"/>
      <c r="F519" s="52"/>
      <c r="G519" s="53"/>
      <c r="H519" s="54"/>
      <c r="I519" s="52"/>
      <c r="J519" s="45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</row>
    <row r="520" spans="1:31" ht="15.5">
      <c r="A520" s="45"/>
      <c r="B520" s="45"/>
      <c r="C520" s="52"/>
      <c r="D520" s="52"/>
      <c r="E520" s="52"/>
      <c r="F520" s="52"/>
      <c r="G520" s="53"/>
      <c r="H520" s="54"/>
      <c r="I520" s="52"/>
      <c r="J520" s="45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</row>
    <row r="521" spans="1:31" ht="15.5">
      <c r="A521" s="45"/>
      <c r="B521" s="45"/>
      <c r="C521" s="52"/>
      <c r="D521" s="52"/>
      <c r="E521" s="52"/>
      <c r="F521" s="52"/>
      <c r="G521" s="53"/>
      <c r="H521" s="54"/>
      <c r="I521" s="52"/>
      <c r="J521" s="45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</row>
    <row r="522" spans="1:31" ht="15.5">
      <c r="A522" s="45"/>
      <c r="B522" s="45"/>
      <c r="C522" s="52"/>
      <c r="D522" s="52"/>
      <c r="E522" s="52"/>
      <c r="F522" s="52"/>
      <c r="G522" s="53"/>
      <c r="H522" s="54"/>
      <c r="I522" s="52"/>
      <c r="J522" s="45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</row>
    <row r="523" spans="1:31" ht="15.5">
      <c r="A523" s="45"/>
      <c r="B523" s="45"/>
      <c r="C523" s="52"/>
      <c r="D523" s="52"/>
      <c r="E523" s="52"/>
      <c r="F523" s="52"/>
      <c r="G523" s="53"/>
      <c r="H523" s="54"/>
      <c r="I523" s="52"/>
      <c r="J523" s="45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</row>
    <row r="524" spans="1:31" ht="15.5">
      <c r="A524" s="45"/>
      <c r="B524" s="45"/>
      <c r="C524" s="52"/>
      <c r="D524" s="52"/>
      <c r="E524" s="52"/>
      <c r="F524" s="52"/>
      <c r="G524" s="53"/>
      <c r="H524" s="54"/>
      <c r="I524" s="52"/>
      <c r="J524" s="45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</row>
    <row r="525" spans="1:31" ht="15.5">
      <c r="A525" s="45"/>
      <c r="B525" s="45"/>
      <c r="C525" s="52"/>
      <c r="D525" s="52"/>
      <c r="E525" s="52"/>
      <c r="F525" s="52"/>
      <c r="G525" s="53"/>
      <c r="H525" s="54"/>
      <c r="I525" s="52"/>
      <c r="J525" s="45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</row>
    <row r="526" spans="1:31" ht="15.5">
      <c r="A526" s="45"/>
      <c r="B526" s="45"/>
      <c r="C526" s="52"/>
      <c r="D526" s="52"/>
      <c r="E526" s="52"/>
      <c r="F526" s="52"/>
      <c r="G526" s="53"/>
      <c r="H526" s="54"/>
      <c r="I526" s="52"/>
      <c r="J526" s="45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</row>
    <row r="527" spans="1:31" ht="15.5">
      <c r="A527" s="45"/>
      <c r="B527" s="45"/>
      <c r="C527" s="52"/>
      <c r="D527" s="52"/>
      <c r="E527" s="52"/>
      <c r="F527" s="52"/>
      <c r="G527" s="53"/>
      <c r="H527" s="54"/>
      <c r="I527" s="52"/>
      <c r="J527" s="45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</row>
    <row r="528" spans="1:31" ht="15.5">
      <c r="A528" s="45"/>
      <c r="B528" s="45"/>
      <c r="C528" s="52"/>
      <c r="D528" s="52"/>
      <c r="E528" s="52"/>
      <c r="F528" s="52"/>
      <c r="G528" s="53"/>
      <c r="H528" s="54"/>
      <c r="I528" s="52"/>
      <c r="J528" s="45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</row>
    <row r="529" spans="1:31" ht="15.5">
      <c r="A529" s="45"/>
      <c r="B529" s="45"/>
      <c r="C529" s="52"/>
      <c r="D529" s="52"/>
      <c r="E529" s="52"/>
      <c r="F529" s="52"/>
      <c r="G529" s="53"/>
      <c r="H529" s="54"/>
      <c r="I529" s="52"/>
      <c r="J529" s="45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</row>
    <row r="530" spans="1:31" ht="15.5">
      <c r="A530" s="45"/>
      <c r="B530" s="45"/>
      <c r="C530" s="52"/>
      <c r="D530" s="52"/>
      <c r="E530" s="52"/>
      <c r="F530" s="52"/>
      <c r="G530" s="53"/>
      <c r="H530" s="54"/>
      <c r="I530" s="52"/>
      <c r="J530" s="45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</row>
    <row r="531" spans="1:31" ht="15.5">
      <c r="A531" s="45"/>
      <c r="B531" s="45"/>
      <c r="C531" s="52"/>
      <c r="D531" s="52"/>
      <c r="E531" s="52"/>
      <c r="F531" s="52"/>
      <c r="G531" s="53"/>
      <c r="H531" s="54"/>
      <c r="I531" s="52"/>
      <c r="J531" s="45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</row>
    <row r="532" spans="1:31" ht="15.5">
      <c r="A532" s="45"/>
      <c r="B532" s="45"/>
      <c r="C532" s="52"/>
      <c r="D532" s="52"/>
      <c r="E532" s="52"/>
      <c r="F532" s="52"/>
      <c r="G532" s="53"/>
      <c r="H532" s="54"/>
      <c r="I532" s="52"/>
      <c r="J532" s="45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</row>
    <row r="533" spans="1:31" ht="15.5">
      <c r="A533" s="45"/>
      <c r="B533" s="45"/>
      <c r="C533" s="52"/>
      <c r="D533" s="52"/>
      <c r="E533" s="52"/>
      <c r="F533" s="52"/>
      <c r="G533" s="53"/>
      <c r="H533" s="54"/>
      <c r="I533" s="52"/>
      <c r="J533" s="45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</row>
    <row r="534" spans="1:31" ht="15.5">
      <c r="A534" s="45"/>
      <c r="B534" s="45"/>
      <c r="C534" s="52"/>
      <c r="D534" s="52"/>
      <c r="E534" s="52"/>
      <c r="F534" s="52"/>
      <c r="G534" s="53"/>
      <c r="H534" s="54"/>
      <c r="I534" s="52"/>
      <c r="J534" s="45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</row>
    <row r="535" spans="1:31" ht="15.5">
      <c r="A535" s="45"/>
      <c r="B535" s="45"/>
      <c r="C535" s="52"/>
      <c r="D535" s="52"/>
      <c r="E535" s="52"/>
      <c r="F535" s="52"/>
      <c r="G535" s="53"/>
      <c r="H535" s="54"/>
      <c r="I535" s="52"/>
      <c r="J535" s="45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</row>
    <row r="536" spans="1:31" ht="15.5">
      <c r="A536" s="45"/>
      <c r="B536" s="45"/>
      <c r="C536" s="52"/>
      <c r="D536" s="52"/>
      <c r="E536" s="52"/>
      <c r="F536" s="52"/>
      <c r="G536" s="53"/>
      <c r="H536" s="54"/>
      <c r="I536" s="52"/>
      <c r="J536" s="45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</row>
    <row r="537" spans="1:31" ht="15.5">
      <c r="A537" s="45"/>
      <c r="B537" s="45"/>
      <c r="C537" s="52"/>
      <c r="D537" s="52"/>
      <c r="E537" s="52"/>
      <c r="F537" s="52"/>
      <c r="G537" s="53"/>
      <c r="H537" s="54"/>
      <c r="I537" s="52"/>
      <c r="J537" s="45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</row>
    <row r="538" spans="1:31" ht="15.5">
      <c r="A538" s="45"/>
      <c r="B538" s="45"/>
      <c r="C538" s="52"/>
      <c r="D538" s="52"/>
      <c r="E538" s="52"/>
      <c r="F538" s="52"/>
      <c r="G538" s="53"/>
      <c r="H538" s="54"/>
      <c r="I538" s="52"/>
      <c r="J538" s="45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</row>
    <row r="539" spans="1:31" ht="15.5">
      <c r="A539" s="45"/>
      <c r="B539" s="45"/>
      <c r="C539" s="52"/>
      <c r="D539" s="52"/>
      <c r="E539" s="52"/>
      <c r="F539" s="52"/>
      <c r="G539" s="53"/>
      <c r="H539" s="54"/>
      <c r="I539" s="52"/>
      <c r="J539" s="45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</row>
    <row r="540" spans="1:31" ht="15.5">
      <c r="A540" s="45"/>
      <c r="B540" s="45"/>
      <c r="C540" s="52"/>
      <c r="D540" s="52"/>
      <c r="E540" s="52"/>
      <c r="F540" s="52"/>
      <c r="G540" s="53"/>
      <c r="H540" s="54"/>
      <c r="I540" s="52"/>
      <c r="J540" s="45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</row>
    <row r="541" spans="1:31" ht="15.5">
      <c r="A541" s="45"/>
      <c r="B541" s="45"/>
      <c r="C541" s="52"/>
      <c r="D541" s="52"/>
      <c r="E541" s="52"/>
      <c r="F541" s="52"/>
      <c r="G541" s="53"/>
      <c r="H541" s="54"/>
      <c r="I541" s="52"/>
      <c r="J541" s="45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</row>
    <row r="542" spans="1:31" ht="15.5">
      <c r="A542" s="45"/>
      <c r="B542" s="45"/>
      <c r="C542" s="52"/>
      <c r="D542" s="52"/>
      <c r="E542" s="52"/>
      <c r="F542" s="52"/>
      <c r="G542" s="53"/>
      <c r="H542" s="54"/>
      <c r="I542" s="52"/>
      <c r="J542" s="45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</row>
    <row r="543" spans="1:31" ht="15.5">
      <c r="A543" s="45"/>
      <c r="B543" s="45"/>
      <c r="C543" s="52"/>
      <c r="D543" s="52"/>
      <c r="E543" s="52"/>
      <c r="F543" s="52"/>
      <c r="G543" s="53"/>
      <c r="H543" s="54"/>
      <c r="I543" s="52"/>
      <c r="J543" s="45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</row>
    <row r="544" spans="1:31" ht="15.5">
      <c r="A544" s="45"/>
      <c r="B544" s="45"/>
      <c r="C544" s="52"/>
      <c r="D544" s="52"/>
      <c r="E544" s="52"/>
      <c r="F544" s="52"/>
      <c r="G544" s="53"/>
      <c r="H544" s="54"/>
      <c r="I544" s="52"/>
      <c r="J544" s="45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</row>
    <row r="545" spans="1:31" ht="15.5">
      <c r="A545" s="45"/>
      <c r="B545" s="45"/>
      <c r="C545" s="52"/>
      <c r="D545" s="52"/>
      <c r="E545" s="52"/>
      <c r="F545" s="52"/>
      <c r="G545" s="53"/>
      <c r="H545" s="54"/>
      <c r="I545" s="52"/>
      <c r="J545" s="45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</row>
    <row r="546" spans="1:31" ht="15.5">
      <c r="A546" s="45"/>
      <c r="B546" s="45"/>
      <c r="C546" s="52"/>
      <c r="D546" s="52"/>
      <c r="E546" s="52"/>
      <c r="F546" s="52"/>
      <c r="G546" s="53"/>
      <c r="H546" s="54"/>
      <c r="I546" s="52"/>
      <c r="J546" s="45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</row>
    <row r="547" spans="1:31" ht="15.5">
      <c r="A547" s="45"/>
      <c r="B547" s="45"/>
      <c r="C547" s="52"/>
      <c r="D547" s="52"/>
      <c r="E547" s="52"/>
      <c r="F547" s="52"/>
      <c r="G547" s="53"/>
      <c r="H547" s="54"/>
      <c r="I547" s="52"/>
      <c r="J547" s="45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</row>
    <row r="548" spans="1:31" ht="15.5">
      <c r="A548" s="45"/>
      <c r="B548" s="45"/>
      <c r="C548" s="52"/>
      <c r="D548" s="52"/>
      <c r="E548" s="52"/>
      <c r="F548" s="52"/>
      <c r="G548" s="53"/>
      <c r="H548" s="54"/>
      <c r="I548" s="52"/>
      <c r="J548" s="45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</row>
    <row r="549" spans="1:31" ht="15.5">
      <c r="A549" s="45"/>
      <c r="B549" s="45"/>
      <c r="C549" s="52"/>
      <c r="D549" s="52"/>
      <c r="E549" s="52"/>
      <c r="F549" s="52"/>
      <c r="G549" s="53"/>
      <c r="H549" s="54"/>
      <c r="I549" s="52"/>
      <c r="J549" s="45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</row>
    <row r="550" spans="1:31" ht="15.5">
      <c r="A550" s="45"/>
      <c r="B550" s="45"/>
      <c r="C550" s="52"/>
      <c r="D550" s="52"/>
      <c r="E550" s="52"/>
      <c r="F550" s="52"/>
      <c r="G550" s="53"/>
      <c r="H550" s="54"/>
      <c r="I550" s="52"/>
      <c r="J550" s="45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</row>
    <row r="551" spans="1:31" ht="15.5">
      <c r="A551" s="45"/>
      <c r="B551" s="45"/>
      <c r="C551" s="52"/>
      <c r="D551" s="52"/>
      <c r="E551" s="52"/>
      <c r="F551" s="52"/>
      <c r="G551" s="53"/>
      <c r="H551" s="54"/>
      <c r="I551" s="52"/>
      <c r="J551" s="45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</row>
    <row r="552" spans="1:31" ht="15.5">
      <c r="A552" s="45"/>
      <c r="B552" s="45"/>
      <c r="C552" s="52"/>
      <c r="D552" s="52"/>
      <c r="E552" s="52"/>
      <c r="F552" s="52"/>
      <c r="G552" s="53"/>
      <c r="H552" s="54"/>
      <c r="I552" s="52"/>
      <c r="J552" s="45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</row>
    <row r="553" spans="1:31" ht="15.5">
      <c r="A553" s="45"/>
      <c r="B553" s="45"/>
      <c r="C553" s="52"/>
      <c r="D553" s="52"/>
      <c r="E553" s="52"/>
      <c r="F553" s="52"/>
      <c r="G553" s="53"/>
      <c r="H553" s="54"/>
      <c r="I553" s="52"/>
      <c r="J553" s="45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</row>
    <row r="554" spans="1:31" ht="15.5">
      <c r="A554" s="45"/>
      <c r="B554" s="45"/>
      <c r="C554" s="52"/>
      <c r="D554" s="52"/>
      <c r="E554" s="52"/>
      <c r="F554" s="52"/>
      <c r="G554" s="53"/>
      <c r="H554" s="54"/>
      <c r="I554" s="52"/>
      <c r="J554" s="45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</row>
    <row r="555" spans="1:31" ht="15.5">
      <c r="A555" s="45"/>
      <c r="B555" s="45"/>
      <c r="C555" s="52"/>
      <c r="D555" s="52"/>
      <c r="E555" s="52"/>
      <c r="F555" s="52"/>
      <c r="G555" s="53"/>
      <c r="H555" s="54"/>
      <c r="I555" s="52"/>
      <c r="J555" s="45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</row>
    <row r="556" spans="1:31" ht="15.5">
      <c r="A556" s="45"/>
      <c r="B556" s="45"/>
      <c r="C556" s="52"/>
      <c r="D556" s="52"/>
      <c r="E556" s="52"/>
      <c r="F556" s="52"/>
      <c r="G556" s="53"/>
      <c r="H556" s="54"/>
      <c r="I556" s="52"/>
      <c r="J556" s="45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</row>
    <row r="557" spans="1:31" ht="15.5">
      <c r="A557" s="45"/>
      <c r="B557" s="45"/>
      <c r="C557" s="52"/>
      <c r="D557" s="52"/>
      <c r="E557" s="52"/>
      <c r="F557" s="52"/>
      <c r="G557" s="53"/>
      <c r="H557" s="54"/>
      <c r="I557" s="52"/>
      <c r="J557" s="45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</row>
    <row r="558" spans="1:31" ht="15.5">
      <c r="A558" s="45"/>
      <c r="B558" s="45"/>
      <c r="C558" s="52"/>
      <c r="D558" s="52"/>
      <c r="E558" s="52"/>
      <c r="F558" s="52"/>
      <c r="G558" s="53"/>
      <c r="H558" s="54"/>
      <c r="I558" s="52"/>
      <c r="J558" s="45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</row>
    <row r="559" spans="1:31" ht="15.5">
      <c r="A559" s="45"/>
      <c r="B559" s="45"/>
      <c r="C559" s="52"/>
      <c r="D559" s="52"/>
      <c r="E559" s="52"/>
      <c r="F559" s="52"/>
      <c r="G559" s="53"/>
      <c r="H559" s="54"/>
      <c r="I559" s="52"/>
      <c r="J559" s="45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</row>
    <row r="560" spans="1:31" ht="15.5">
      <c r="A560" s="45"/>
      <c r="B560" s="45"/>
      <c r="C560" s="52"/>
      <c r="D560" s="52"/>
      <c r="E560" s="52"/>
      <c r="F560" s="52"/>
      <c r="G560" s="53"/>
      <c r="H560" s="54"/>
      <c r="I560" s="52"/>
      <c r="J560" s="45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</row>
    <row r="561" spans="1:31" ht="15.5">
      <c r="A561" s="45"/>
      <c r="B561" s="45"/>
      <c r="C561" s="52"/>
      <c r="D561" s="52"/>
      <c r="E561" s="52"/>
      <c r="F561" s="52"/>
      <c r="G561" s="53"/>
      <c r="H561" s="54"/>
      <c r="I561" s="52"/>
      <c r="J561" s="45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</row>
    <row r="562" spans="1:31" ht="15.5">
      <c r="A562" s="45"/>
      <c r="B562" s="45"/>
      <c r="C562" s="52"/>
      <c r="D562" s="52"/>
      <c r="E562" s="52"/>
      <c r="F562" s="52"/>
      <c r="G562" s="53"/>
      <c r="H562" s="54"/>
      <c r="I562" s="52"/>
      <c r="J562" s="45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</row>
    <row r="563" spans="1:31" ht="15.5">
      <c r="A563" s="45"/>
      <c r="B563" s="45"/>
      <c r="C563" s="52"/>
      <c r="D563" s="52"/>
      <c r="E563" s="52"/>
      <c r="F563" s="52"/>
      <c r="G563" s="53"/>
      <c r="H563" s="54"/>
      <c r="I563" s="52"/>
      <c r="J563" s="45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</row>
    <row r="564" spans="1:31" ht="15.5">
      <c r="A564" s="45"/>
      <c r="B564" s="45"/>
      <c r="C564" s="52"/>
      <c r="D564" s="52"/>
      <c r="E564" s="52"/>
      <c r="F564" s="52"/>
      <c r="G564" s="53"/>
      <c r="H564" s="54"/>
      <c r="I564" s="52"/>
      <c r="J564" s="45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</row>
    <row r="565" spans="1:31" ht="15.5">
      <c r="A565" s="45"/>
      <c r="B565" s="45"/>
      <c r="C565" s="52"/>
      <c r="D565" s="52"/>
      <c r="E565" s="52"/>
      <c r="F565" s="52"/>
      <c r="G565" s="53"/>
      <c r="H565" s="54"/>
      <c r="I565" s="52"/>
      <c r="J565" s="45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</row>
    <row r="566" spans="1:31" ht="15.5">
      <c r="A566" s="45"/>
      <c r="B566" s="45"/>
      <c r="C566" s="52"/>
      <c r="D566" s="52"/>
      <c r="E566" s="52"/>
      <c r="F566" s="52"/>
      <c r="G566" s="53"/>
      <c r="H566" s="54"/>
      <c r="I566" s="52"/>
      <c r="J566" s="45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</row>
    <row r="567" spans="1:31" ht="15.5">
      <c r="A567" s="45"/>
      <c r="B567" s="45"/>
      <c r="C567" s="52"/>
      <c r="D567" s="52"/>
      <c r="E567" s="52"/>
      <c r="F567" s="52"/>
      <c r="G567" s="53"/>
      <c r="H567" s="54"/>
      <c r="I567" s="52"/>
      <c r="J567" s="45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</row>
    <row r="568" spans="1:31" ht="15.5">
      <c r="A568" s="45"/>
      <c r="B568" s="45"/>
      <c r="C568" s="52"/>
      <c r="D568" s="52"/>
      <c r="E568" s="52"/>
      <c r="F568" s="52"/>
      <c r="G568" s="53"/>
      <c r="H568" s="54"/>
      <c r="I568" s="52"/>
      <c r="J568" s="45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</row>
    <row r="569" spans="1:31" ht="15.5">
      <c r="A569" s="45"/>
      <c r="B569" s="45"/>
      <c r="C569" s="52"/>
      <c r="D569" s="52"/>
      <c r="E569" s="52"/>
      <c r="F569" s="52"/>
      <c r="G569" s="53"/>
      <c r="H569" s="54"/>
      <c r="I569" s="52"/>
      <c r="J569" s="45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</row>
    <row r="570" spans="1:31" ht="15.5">
      <c r="A570" s="45"/>
      <c r="B570" s="45"/>
      <c r="C570" s="52"/>
      <c r="D570" s="52"/>
      <c r="E570" s="52"/>
      <c r="F570" s="52"/>
      <c r="G570" s="53"/>
      <c r="H570" s="54"/>
      <c r="I570" s="52"/>
      <c r="J570" s="45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</row>
    <row r="571" spans="1:31" ht="15.5">
      <c r="A571" s="45"/>
      <c r="B571" s="45"/>
      <c r="C571" s="52"/>
      <c r="D571" s="52"/>
      <c r="E571" s="52"/>
      <c r="F571" s="52"/>
      <c r="G571" s="53"/>
      <c r="H571" s="54"/>
      <c r="I571" s="52"/>
      <c r="J571" s="45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</row>
    <row r="572" spans="1:31" ht="15.5">
      <c r="A572" s="45"/>
      <c r="B572" s="45"/>
      <c r="C572" s="52"/>
      <c r="D572" s="52"/>
      <c r="E572" s="52"/>
      <c r="F572" s="52"/>
      <c r="G572" s="53"/>
      <c r="H572" s="54"/>
      <c r="I572" s="52"/>
      <c r="J572" s="45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</row>
    <row r="573" spans="1:31" ht="15.5">
      <c r="A573" s="45"/>
      <c r="B573" s="45"/>
      <c r="C573" s="52"/>
      <c r="D573" s="52"/>
      <c r="E573" s="52"/>
      <c r="F573" s="52"/>
      <c r="G573" s="53"/>
      <c r="H573" s="54"/>
      <c r="I573" s="52"/>
      <c r="J573" s="45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</row>
    <row r="574" spans="1:31" ht="15.5">
      <c r="A574" s="45"/>
      <c r="B574" s="45"/>
      <c r="C574" s="52"/>
      <c r="D574" s="52"/>
      <c r="E574" s="52"/>
      <c r="F574" s="52"/>
      <c r="G574" s="53"/>
      <c r="H574" s="54"/>
      <c r="I574" s="52"/>
      <c r="J574" s="45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</row>
    <row r="575" spans="1:31" ht="15.5">
      <c r="A575" s="45"/>
      <c r="B575" s="45"/>
      <c r="C575" s="52"/>
      <c r="D575" s="52"/>
      <c r="E575" s="52"/>
      <c r="F575" s="52"/>
      <c r="G575" s="53"/>
      <c r="H575" s="54"/>
      <c r="I575" s="52"/>
      <c r="J575" s="45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</row>
    <row r="576" spans="1:31" ht="15.5">
      <c r="A576" s="45"/>
      <c r="B576" s="45"/>
      <c r="C576" s="52"/>
      <c r="D576" s="52"/>
      <c r="E576" s="52"/>
      <c r="F576" s="52"/>
      <c r="G576" s="53"/>
      <c r="H576" s="54"/>
      <c r="I576" s="52"/>
      <c r="J576" s="45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</row>
    <row r="577" spans="1:31" ht="15.5">
      <c r="A577" s="45"/>
      <c r="B577" s="45"/>
      <c r="C577" s="52"/>
      <c r="D577" s="52"/>
      <c r="E577" s="52"/>
      <c r="F577" s="52"/>
      <c r="G577" s="53"/>
      <c r="H577" s="54"/>
      <c r="I577" s="52"/>
      <c r="J577" s="45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</row>
    <row r="578" spans="1:31" ht="15.5">
      <c r="A578" s="45"/>
      <c r="B578" s="45"/>
      <c r="C578" s="52"/>
      <c r="D578" s="52"/>
      <c r="E578" s="52"/>
      <c r="F578" s="52"/>
      <c r="G578" s="53"/>
      <c r="H578" s="54"/>
      <c r="I578" s="52"/>
      <c r="J578" s="45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</row>
    <row r="579" spans="1:31" ht="15.5">
      <c r="A579" s="45"/>
      <c r="B579" s="45"/>
      <c r="C579" s="52"/>
      <c r="D579" s="52"/>
      <c r="E579" s="52"/>
      <c r="F579" s="52"/>
      <c r="G579" s="53"/>
      <c r="H579" s="54"/>
      <c r="I579" s="52"/>
      <c r="J579" s="45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</row>
    <row r="580" spans="1:31" ht="15.5">
      <c r="A580" s="45"/>
      <c r="B580" s="45"/>
      <c r="C580" s="52"/>
      <c r="D580" s="52"/>
      <c r="E580" s="52"/>
      <c r="F580" s="52"/>
      <c r="G580" s="53"/>
      <c r="H580" s="54"/>
      <c r="I580" s="52"/>
      <c r="J580" s="45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</row>
    <row r="581" spans="1:31" ht="15.5">
      <c r="A581" s="45"/>
      <c r="B581" s="45"/>
      <c r="C581" s="52"/>
      <c r="D581" s="52"/>
      <c r="E581" s="52"/>
      <c r="F581" s="52"/>
      <c r="G581" s="53"/>
      <c r="H581" s="54"/>
      <c r="I581" s="52"/>
      <c r="J581" s="45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</row>
    <row r="582" spans="1:31" ht="15.5">
      <c r="A582" s="45"/>
      <c r="B582" s="45"/>
      <c r="C582" s="52"/>
      <c r="D582" s="52"/>
      <c r="E582" s="52"/>
      <c r="F582" s="52"/>
      <c r="G582" s="53"/>
      <c r="H582" s="54"/>
      <c r="I582" s="52"/>
      <c r="J582" s="45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</row>
    <row r="583" spans="1:31" ht="15.5">
      <c r="A583" s="45"/>
      <c r="B583" s="45"/>
      <c r="C583" s="52"/>
      <c r="D583" s="52"/>
      <c r="E583" s="52"/>
      <c r="F583" s="52"/>
      <c r="G583" s="53"/>
      <c r="H583" s="54"/>
      <c r="I583" s="52"/>
      <c r="J583" s="45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</row>
    <row r="584" spans="1:31" ht="15.5">
      <c r="A584" s="45"/>
      <c r="B584" s="45"/>
      <c r="C584" s="52"/>
      <c r="D584" s="52"/>
      <c r="E584" s="52"/>
      <c r="F584" s="52"/>
      <c r="G584" s="53"/>
      <c r="H584" s="54"/>
      <c r="I584" s="52"/>
      <c r="J584" s="45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</row>
    <row r="585" spans="1:31" ht="15.5">
      <c r="A585" s="45"/>
      <c r="B585" s="45"/>
      <c r="C585" s="52"/>
      <c r="D585" s="52"/>
      <c r="E585" s="52"/>
      <c r="F585" s="52"/>
      <c r="G585" s="53"/>
      <c r="H585" s="54"/>
      <c r="I585" s="52"/>
      <c r="J585" s="45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</row>
    <row r="586" spans="1:31" ht="15.5">
      <c r="A586" s="45"/>
      <c r="B586" s="45"/>
      <c r="C586" s="52"/>
      <c r="D586" s="52"/>
      <c r="E586" s="52"/>
      <c r="F586" s="52"/>
      <c r="G586" s="53"/>
      <c r="H586" s="54"/>
      <c r="I586" s="52"/>
      <c r="J586" s="45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</row>
    <row r="587" spans="1:31" ht="15.5">
      <c r="A587" s="45"/>
      <c r="B587" s="45"/>
      <c r="C587" s="52"/>
      <c r="D587" s="52"/>
      <c r="E587" s="52"/>
      <c r="F587" s="52"/>
      <c r="G587" s="53"/>
      <c r="H587" s="54"/>
      <c r="I587" s="52"/>
      <c r="J587" s="45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</row>
    <row r="588" spans="1:31" ht="15.5">
      <c r="A588" s="45"/>
      <c r="B588" s="45"/>
      <c r="C588" s="52"/>
      <c r="D588" s="52"/>
      <c r="E588" s="52"/>
      <c r="F588" s="52"/>
      <c r="G588" s="53"/>
      <c r="H588" s="54"/>
      <c r="I588" s="52"/>
      <c r="J588" s="45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</row>
    <row r="589" spans="1:31" ht="15.5">
      <c r="A589" s="45"/>
      <c r="B589" s="45"/>
      <c r="C589" s="52"/>
      <c r="D589" s="52"/>
      <c r="E589" s="52"/>
      <c r="F589" s="52"/>
      <c r="G589" s="53"/>
      <c r="H589" s="54"/>
      <c r="I589" s="52"/>
      <c r="J589" s="45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</row>
    <row r="590" spans="1:31" ht="15.5">
      <c r="A590" s="45"/>
      <c r="B590" s="45"/>
      <c r="C590" s="52"/>
      <c r="D590" s="52"/>
      <c r="E590" s="52"/>
      <c r="F590" s="52"/>
      <c r="G590" s="53"/>
      <c r="H590" s="54"/>
      <c r="I590" s="52"/>
      <c r="J590" s="45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</row>
    <row r="591" spans="1:31" ht="15.5">
      <c r="A591" s="45"/>
      <c r="B591" s="45"/>
      <c r="C591" s="52"/>
      <c r="D591" s="52"/>
      <c r="E591" s="52"/>
      <c r="F591" s="52"/>
      <c r="G591" s="53"/>
      <c r="H591" s="54"/>
      <c r="I591" s="52"/>
      <c r="J591" s="45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</row>
    <row r="592" spans="1:31" ht="15.5">
      <c r="A592" s="45"/>
      <c r="B592" s="45"/>
      <c r="C592" s="52"/>
      <c r="D592" s="52"/>
      <c r="E592" s="52"/>
      <c r="F592" s="52"/>
      <c r="G592" s="53"/>
      <c r="H592" s="54"/>
      <c r="I592" s="52"/>
      <c r="J592" s="45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</row>
    <row r="593" spans="1:31" ht="15.5">
      <c r="A593" s="45"/>
      <c r="B593" s="45"/>
      <c r="C593" s="52"/>
      <c r="D593" s="52"/>
      <c r="E593" s="52"/>
      <c r="F593" s="52"/>
      <c r="G593" s="53"/>
      <c r="H593" s="54"/>
      <c r="I593" s="52"/>
      <c r="J593" s="45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</row>
    <row r="594" spans="1:31" ht="15.5">
      <c r="A594" s="45"/>
      <c r="B594" s="45"/>
      <c r="C594" s="52"/>
      <c r="D594" s="52"/>
      <c r="E594" s="52"/>
      <c r="F594" s="52"/>
      <c r="G594" s="53"/>
      <c r="H594" s="54"/>
      <c r="I594" s="52"/>
      <c r="J594" s="45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</row>
    <row r="595" spans="1:31" ht="15.5">
      <c r="A595" s="45"/>
      <c r="B595" s="45"/>
      <c r="C595" s="52"/>
      <c r="D595" s="52"/>
      <c r="E595" s="52"/>
      <c r="F595" s="52"/>
      <c r="G595" s="53"/>
      <c r="H595" s="54"/>
      <c r="I595" s="52"/>
      <c r="J595" s="45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</row>
    <row r="596" spans="1:31" ht="15.5">
      <c r="A596" s="45"/>
      <c r="B596" s="45"/>
      <c r="C596" s="52"/>
      <c r="D596" s="52"/>
      <c r="E596" s="52"/>
      <c r="F596" s="52"/>
      <c r="G596" s="53"/>
      <c r="H596" s="54"/>
      <c r="I596" s="52"/>
      <c r="J596" s="45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</row>
    <row r="597" spans="1:31" ht="15.5">
      <c r="A597" s="45"/>
      <c r="B597" s="45"/>
      <c r="C597" s="52"/>
      <c r="D597" s="52"/>
      <c r="E597" s="52"/>
      <c r="F597" s="52"/>
      <c r="G597" s="53"/>
      <c r="H597" s="54"/>
      <c r="I597" s="52"/>
      <c r="J597" s="45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</row>
    <row r="598" spans="1:31" ht="15.5">
      <c r="A598" s="45"/>
      <c r="B598" s="45"/>
      <c r="C598" s="52"/>
      <c r="D598" s="52"/>
      <c r="E598" s="52"/>
      <c r="F598" s="52"/>
      <c r="G598" s="53"/>
      <c r="H598" s="54"/>
      <c r="I598" s="52"/>
      <c r="J598" s="45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</row>
    <row r="599" spans="1:31" ht="15.5">
      <c r="A599" s="45"/>
      <c r="B599" s="45"/>
      <c r="C599" s="52"/>
      <c r="D599" s="52"/>
      <c r="E599" s="52"/>
      <c r="F599" s="52"/>
      <c r="G599" s="53"/>
      <c r="H599" s="54"/>
      <c r="I599" s="52"/>
      <c r="J599" s="45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</row>
    <row r="600" spans="1:31" ht="15.5">
      <c r="A600" s="45"/>
      <c r="B600" s="45"/>
      <c r="C600" s="52"/>
      <c r="D600" s="52"/>
      <c r="E600" s="52"/>
      <c r="F600" s="52"/>
      <c r="G600" s="53"/>
      <c r="H600" s="54"/>
      <c r="I600" s="52"/>
      <c r="J600" s="45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</row>
    <row r="601" spans="1:31" ht="15.5">
      <c r="A601" s="45"/>
      <c r="B601" s="45"/>
      <c r="C601" s="52"/>
      <c r="D601" s="52"/>
      <c r="E601" s="52"/>
      <c r="F601" s="52"/>
      <c r="G601" s="53"/>
      <c r="H601" s="54"/>
      <c r="I601" s="52"/>
      <c r="J601" s="45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</row>
    <row r="602" spans="1:31" ht="15.5">
      <c r="A602" s="45"/>
      <c r="B602" s="45"/>
      <c r="C602" s="52"/>
      <c r="D602" s="52"/>
      <c r="E602" s="52"/>
      <c r="F602" s="52"/>
      <c r="G602" s="53"/>
      <c r="H602" s="54"/>
      <c r="I602" s="52"/>
      <c r="J602" s="45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</row>
    <row r="603" spans="1:31" ht="15.5">
      <c r="A603" s="45"/>
      <c r="B603" s="45"/>
      <c r="C603" s="52"/>
      <c r="D603" s="52"/>
      <c r="E603" s="52"/>
      <c r="F603" s="52"/>
      <c r="G603" s="53"/>
      <c r="H603" s="54"/>
      <c r="I603" s="52"/>
      <c r="J603" s="45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</row>
    <row r="604" spans="1:31" ht="15.5">
      <c r="A604" s="45"/>
      <c r="B604" s="45"/>
      <c r="C604" s="52"/>
      <c r="D604" s="52"/>
      <c r="E604" s="52"/>
      <c r="F604" s="52"/>
      <c r="G604" s="53"/>
      <c r="H604" s="54"/>
      <c r="I604" s="52"/>
      <c r="J604" s="45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</row>
    <row r="605" spans="1:31" ht="15.5">
      <c r="A605" s="45"/>
      <c r="B605" s="45"/>
      <c r="C605" s="52"/>
      <c r="D605" s="52"/>
      <c r="E605" s="52"/>
      <c r="F605" s="52"/>
      <c r="G605" s="53"/>
      <c r="H605" s="54"/>
      <c r="I605" s="52"/>
      <c r="J605" s="45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</row>
    <row r="606" spans="1:31" ht="15.5">
      <c r="A606" s="45"/>
      <c r="B606" s="45"/>
      <c r="C606" s="52"/>
      <c r="D606" s="52"/>
      <c r="E606" s="52"/>
      <c r="F606" s="52"/>
      <c r="G606" s="53"/>
      <c r="H606" s="54"/>
      <c r="I606" s="52"/>
      <c r="J606" s="45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</row>
    <row r="607" spans="1:31" ht="15.5">
      <c r="A607" s="45"/>
      <c r="B607" s="45"/>
      <c r="C607" s="52"/>
      <c r="D607" s="52"/>
      <c r="E607" s="52"/>
      <c r="F607" s="52"/>
      <c r="G607" s="53"/>
      <c r="H607" s="54"/>
      <c r="I607" s="52"/>
      <c r="J607" s="45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</row>
    <row r="608" spans="1:31" ht="15.5">
      <c r="A608" s="45"/>
      <c r="B608" s="45"/>
      <c r="C608" s="52"/>
      <c r="D608" s="52"/>
      <c r="E608" s="52"/>
      <c r="F608" s="52"/>
      <c r="G608" s="53"/>
      <c r="H608" s="54"/>
      <c r="I608" s="52"/>
      <c r="J608" s="45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</row>
    <row r="609" spans="1:31" ht="15.5">
      <c r="A609" s="45"/>
      <c r="B609" s="45"/>
      <c r="C609" s="52"/>
      <c r="D609" s="52"/>
      <c r="E609" s="52"/>
      <c r="F609" s="52"/>
      <c r="G609" s="53"/>
      <c r="H609" s="54"/>
      <c r="I609" s="52"/>
      <c r="J609" s="45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</row>
    <row r="610" spans="1:31" ht="15.5">
      <c r="A610" s="45"/>
      <c r="B610" s="45"/>
      <c r="C610" s="52"/>
      <c r="D610" s="52"/>
      <c r="E610" s="52"/>
      <c r="F610" s="52"/>
      <c r="G610" s="53"/>
      <c r="H610" s="54"/>
      <c r="I610" s="52"/>
      <c r="J610" s="45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</row>
    <row r="611" spans="1:31" ht="15.5">
      <c r="A611" s="45"/>
      <c r="B611" s="45"/>
      <c r="C611" s="52"/>
      <c r="D611" s="52"/>
      <c r="E611" s="52"/>
      <c r="F611" s="52"/>
      <c r="G611" s="53"/>
      <c r="H611" s="54"/>
      <c r="I611" s="52"/>
      <c r="J611" s="45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</row>
    <row r="612" spans="1:31" ht="15.5">
      <c r="A612" s="45"/>
      <c r="B612" s="45"/>
      <c r="C612" s="52"/>
      <c r="D612" s="52"/>
      <c r="E612" s="52"/>
      <c r="F612" s="52"/>
      <c r="G612" s="53"/>
      <c r="H612" s="54"/>
      <c r="I612" s="52"/>
      <c r="J612" s="45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</row>
    <row r="613" spans="1:31" ht="15.5">
      <c r="A613" s="45"/>
      <c r="B613" s="45"/>
      <c r="C613" s="52"/>
      <c r="D613" s="52"/>
      <c r="E613" s="52"/>
      <c r="F613" s="52"/>
      <c r="G613" s="53"/>
      <c r="H613" s="54"/>
      <c r="I613" s="52"/>
      <c r="J613" s="45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</row>
    <row r="614" spans="1:31" ht="15.5">
      <c r="A614" s="45"/>
      <c r="B614" s="45"/>
      <c r="C614" s="52"/>
      <c r="D614" s="52"/>
      <c r="E614" s="52"/>
      <c r="F614" s="52"/>
      <c r="G614" s="53"/>
      <c r="H614" s="54"/>
      <c r="I614" s="52"/>
      <c r="J614" s="45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</row>
    <row r="615" spans="1:31" ht="15.5">
      <c r="A615" s="45"/>
      <c r="B615" s="45"/>
      <c r="C615" s="52"/>
      <c r="D615" s="52"/>
      <c r="E615" s="52"/>
      <c r="F615" s="52"/>
      <c r="G615" s="53"/>
      <c r="H615" s="54"/>
      <c r="I615" s="52"/>
      <c r="J615" s="45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</row>
    <row r="616" spans="1:31" ht="15.5">
      <c r="A616" s="45"/>
      <c r="B616" s="45"/>
      <c r="C616" s="52"/>
      <c r="D616" s="52"/>
      <c r="E616" s="52"/>
      <c r="F616" s="52"/>
      <c r="G616" s="53"/>
      <c r="H616" s="54"/>
      <c r="I616" s="52"/>
      <c r="J616" s="45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</row>
    <row r="617" spans="1:31" ht="15.5">
      <c r="A617" s="45"/>
      <c r="B617" s="45"/>
      <c r="C617" s="52"/>
      <c r="D617" s="52"/>
      <c r="E617" s="52"/>
      <c r="F617" s="52"/>
      <c r="G617" s="53"/>
      <c r="H617" s="54"/>
      <c r="I617" s="52"/>
      <c r="J617" s="45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</row>
    <row r="618" spans="1:31" ht="15.5">
      <c r="A618" s="45"/>
      <c r="B618" s="45"/>
      <c r="C618" s="52"/>
      <c r="D618" s="52"/>
      <c r="E618" s="52"/>
      <c r="F618" s="52"/>
      <c r="G618" s="53"/>
      <c r="H618" s="54"/>
      <c r="I618" s="52"/>
      <c r="J618" s="45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</row>
    <row r="619" spans="1:31" ht="15.5">
      <c r="A619" s="45"/>
      <c r="B619" s="45"/>
      <c r="C619" s="52"/>
      <c r="D619" s="52"/>
      <c r="E619" s="52"/>
      <c r="F619" s="52"/>
      <c r="G619" s="53"/>
      <c r="H619" s="54"/>
      <c r="I619" s="52"/>
      <c r="J619" s="45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</row>
    <row r="620" spans="1:31" ht="15.5">
      <c r="A620" s="45"/>
      <c r="B620" s="45"/>
      <c r="C620" s="52"/>
      <c r="D620" s="52"/>
      <c r="E620" s="52"/>
      <c r="F620" s="52"/>
      <c r="G620" s="53"/>
      <c r="H620" s="54"/>
      <c r="I620" s="52"/>
      <c r="J620" s="45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</row>
    <row r="621" spans="1:31" ht="15.5">
      <c r="A621" s="45"/>
      <c r="B621" s="45"/>
      <c r="C621" s="52"/>
      <c r="D621" s="52"/>
      <c r="E621" s="52"/>
      <c r="F621" s="52"/>
      <c r="G621" s="53"/>
      <c r="H621" s="54"/>
      <c r="I621" s="52"/>
      <c r="J621" s="45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</row>
    <row r="622" spans="1:31" ht="15.5">
      <c r="A622" s="45"/>
      <c r="B622" s="45"/>
      <c r="C622" s="52"/>
      <c r="D622" s="52"/>
      <c r="E622" s="52"/>
      <c r="F622" s="52"/>
      <c r="G622" s="53"/>
      <c r="H622" s="54"/>
      <c r="I622" s="52"/>
      <c r="J622" s="45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</row>
    <row r="623" spans="1:31" ht="15.5">
      <c r="A623" s="45"/>
      <c r="B623" s="45"/>
      <c r="C623" s="52"/>
      <c r="D623" s="52"/>
      <c r="E623" s="52"/>
      <c r="F623" s="52"/>
      <c r="G623" s="53"/>
      <c r="H623" s="54"/>
      <c r="I623" s="52"/>
      <c r="J623" s="45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</row>
    <row r="624" spans="1:31" ht="15.5">
      <c r="A624" s="45"/>
      <c r="B624" s="45"/>
      <c r="C624" s="52"/>
      <c r="D624" s="52"/>
      <c r="E624" s="52"/>
      <c r="F624" s="52"/>
      <c r="G624" s="53"/>
      <c r="H624" s="54"/>
      <c r="I624" s="52"/>
      <c r="J624" s="45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</row>
    <row r="625" spans="1:31" ht="15.5">
      <c r="A625" s="45"/>
      <c r="B625" s="45"/>
      <c r="C625" s="52"/>
      <c r="D625" s="52"/>
      <c r="E625" s="52"/>
      <c r="F625" s="52"/>
      <c r="G625" s="53"/>
      <c r="H625" s="54"/>
      <c r="I625" s="52"/>
      <c r="J625" s="45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</row>
    <row r="626" spans="1:31" ht="15.5">
      <c r="A626" s="45"/>
      <c r="B626" s="45"/>
      <c r="C626" s="52"/>
      <c r="D626" s="52"/>
      <c r="E626" s="52"/>
      <c r="F626" s="52"/>
      <c r="G626" s="53"/>
      <c r="H626" s="54"/>
      <c r="I626" s="52"/>
      <c r="J626" s="45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</row>
    <row r="627" spans="1:31" ht="15.5">
      <c r="A627" s="45"/>
      <c r="B627" s="45"/>
      <c r="C627" s="52"/>
      <c r="D627" s="52"/>
      <c r="E627" s="52"/>
      <c r="F627" s="52"/>
      <c r="G627" s="53"/>
      <c r="H627" s="54"/>
      <c r="I627" s="52"/>
      <c r="J627" s="45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</row>
    <row r="628" spans="1:31" ht="15.5">
      <c r="A628" s="45"/>
      <c r="B628" s="45"/>
      <c r="C628" s="52"/>
      <c r="D628" s="52"/>
      <c r="E628" s="52"/>
      <c r="F628" s="52"/>
      <c r="G628" s="53"/>
      <c r="H628" s="54"/>
      <c r="I628" s="52"/>
      <c r="J628" s="45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</row>
    <row r="629" spans="1:31" ht="15.5">
      <c r="A629" s="45"/>
      <c r="B629" s="45"/>
      <c r="C629" s="52"/>
      <c r="D629" s="52"/>
      <c r="E629" s="52"/>
      <c r="F629" s="52"/>
      <c r="G629" s="53"/>
      <c r="H629" s="54"/>
      <c r="I629" s="52"/>
      <c r="J629" s="45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</row>
    <row r="630" spans="1:31" ht="15.5">
      <c r="A630" s="45"/>
      <c r="B630" s="45"/>
      <c r="C630" s="52"/>
      <c r="D630" s="52"/>
      <c r="E630" s="52"/>
      <c r="F630" s="52"/>
      <c r="G630" s="53"/>
      <c r="H630" s="54"/>
      <c r="I630" s="52"/>
      <c r="J630" s="45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</row>
    <row r="631" spans="1:31" ht="15.5">
      <c r="A631" s="45"/>
      <c r="B631" s="45"/>
      <c r="C631" s="52"/>
      <c r="D631" s="52"/>
      <c r="E631" s="52"/>
      <c r="F631" s="52"/>
      <c r="G631" s="53"/>
      <c r="H631" s="54"/>
      <c r="I631" s="52"/>
      <c r="J631" s="45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</row>
    <row r="632" spans="1:31" ht="15.5">
      <c r="A632" s="45"/>
      <c r="B632" s="45"/>
      <c r="C632" s="52"/>
      <c r="D632" s="52"/>
      <c r="E632" s="52"/>
      <c r="F632" s="52"/>
      <c r="G632" s="53"/>
      <c r="H632" s="54"/>
      <c r="I632" s="52"/>
      <c r="J632" s="45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</row>
    <row r="633" spans="1:31" ht="15.5">
      <c r="A633" s="45"/>
      <c r="B633" s="45"/>
      <c r="C633" s="52"/>
      <c r="D633" s="52"/>
      <c r="E633" s="52"/>
      <c r="F633" s="52"/>
      <c r="G633" s="53"/>
      <c r="H633" s="54"/>
      <c r="I633" s="52"/>
      <c r="J633" s="45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</row>
    <row r="634" spans="1:31" ht="15.5">
      <c r="A634" s="45"/>
      <c r="B634" s="45"/>
      <c r="C634" s="52"/>
      <c r="D634" s="52"/>
      <c r="E634" s="52"/>
      <c r="F634" s="52"/>
      <c r="G634" s="53"/>
      <c r="H634" s="54"/>
      <c r="I634" s="52"/>
      <c r="J634" s="45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</row>
    <row r="635" spans="1:31" ht="15.5">
      <c r="A635" s="45"/>
      <c r="B635" s="45"/>
      <c r="C635" s="52"/>
      <c r="D635" s="52"/>
      <c r="E635" s="52"/>
      <c r="F635" s="52"/>
      <c r="G635" s="53"/>
      <c r="H635" s="54"/>
      <c r="I635" s="52"/>
      <c r="J635" s="45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</row>
    <row r="636" spans="1:31" ht="15.5">
      <c r="A636" s="45"/>
      <c r="B636" s="45"/>
      <c r="C636" s="52"/>
      <c r="D636" s="52"/>
      <c r="E636" s="52"/>
      <c r="F636" s="52"/>
      <c r="G636" s="53"/>
      <c r="H636" s="54"/>
      <c r="I636" s="52"/>
      <c r="J636" s="45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</row>
    <row r="637" spans="1:31" ht="15.5">
      <c r="A637" s="45"/>
      <c r="B637" s="45"/>
      <c r="C637" s="52"/>
      <c r="D637" s="52"/>
      <c r="E637" s="52"/>
      <c r="F637" s="52"/>
      <c r="G637" s="53"/>
      <c r="H637" s="54"/>
      <c r="I637" s="52"/>
      <c r="J637" s="45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</row>
    <row r="638" spans="1:31" ht="15.5">
      <c r="A638" s="45"/>
      <c r="B638" s="45"/>
      <c r="C638" s="52"/>
      <c r="D638" s="52"/>
      <c r="E638" s="52"/>
      <c r="F638" s="52"/>
      <c r="G638" s="53"/>
      <c r="H638" s="54"/>
      <c r="I638" s="52"/>
      <c r="J638" s="45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</row>
    <row r="639" spans="1:31" ht="15.5">
      <c r="A639" s="45"/>
      <c r="B639" s="45"/>
      <c r="C639" s="52"/>
      <c r="D639" s="52"/>
      <c r="E639" s="52"/>
      <c r="F639" s="52"/>
      <c r="G639" s="53"/>
      <c r="H639" s="54"/>
      <c r="I639" s="52"/>
      <c r="J639" s="45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</row>
    <row r="640" spans="1:31" ht="15.5">
      <c r="A640" s="45"/>
      <c r="B640" s="45"/>
      <c r="C640" s="52"/>
      <c r="D640" s="52"/>
      <c r="E640" s="52"/>
      <c r="F640" s="52"/>
      <c r="G640" s="53"/>
      <c r="H640" s="54"/>
      <c r="I640" s="52"/>
      <c r="J640" s="45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</row>
    <row r="641" spans="1:31" ht="15.5">
      <c r="A641" s="45"/>
      <c r="B641" s="45"/>
      <c r="C641" s="52"/>
      <c r="D641" s="52"/>
      <c r="E641" s="52"/>
      <c r="F641" s="52"/>
      <c r="G641" s="53"/>
      <c r="H641" s="54"/>
      <c r="I641" s="52"/>
      <c r="J641" s="45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</row>
    <row r="642" spans="1:31" ht="15.5">
      <c r="A642" s="45"/>
      <c r="B642" s="45"/>
      <c r="C642" s="52"/>
      <c r="D642" s="52"/>
      <c r="E642" s="52"/>
      <c r="F642" s="52"/>
      <c r="G642" s="53"/>
      <c r="H642" s="54"/>
      <c r="I642" s="52"/>
      <c r="J642" s="45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</row>
    <row r="643" spans="1:31" ht="15.5">
      <c r="A643" s="45"/>
      <c r="B643" s="45"/>
      <c r="C643" s="52"/>
      <c r="D643" s="52"/>
      <c r="E643" s="52"/>
      <c r="F643" s="52"/>
      <c r="G643" s="53"/>
      <c r="H643" s="54"/>
      <c r="I643" s="52"/>
      <c r="J643" s="45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</row>
    <row r="644" spans="1:31" ht="15.5">
      <c r="A644" s="45"/>
      <c r="B644" s="45"/>
      <c r="C644" s="52"/>
      <c r="D644" s="52"/>
      <c r="E644" s="52"/>
      <c r="F644" s="52"/>
      <c r="G644" s="53"/>
      <c r="H644" s="54"/>
      <c r="I644" s="52"/>
      <c r="J644" s="45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</row>
    <row r="645" spans="1:31" ht="15.5">
      <c r="A645" s="45"/>
      <c r="B645" s="45"/>
      <c r="C645" s="52"/>
      <c r="D645" s="52"/>
      <c r="E645" s="52"/>
      <c r="F645" s="52"/>
      <c r="G645" s="53"/>
      <c r="H645" s="54"/>
      <c r="I645" s="52"/>
      <c r="J645" s="45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</row>
    <row r="646" spans="1:31" ht="15.5">
      <c r="A646" s="45"/>
      <c r="B646" s="45"/>
      <c r="C646" s="52"/>
      <c r="D646" s="52"/>
      <c r="E646" s="52"/>
      <c r="F646" s="52"/>
      <c r="G646" s="53"/>
      <c r="H646" s="54"/>
      <c r="I646" s="52"/>
      <c r="J646" s="45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</row>
    <row r="647" spans="1:31" ht="15.5">
      <c r="A647" s="45"/>
      <c r="B647" s="45"/>
      <c r="C647" s="52"/>
      <c r="D647" s="52"/>
      <c r="E647" s="52"/>
      <c r="F647" s="52"/>
      <c r="G647" s="53"/>
      <c r="H647" s="54"/>
      <c r="I647" s="52"/>
      <c r="J647" s="45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</row>
    <row r="648" spans="1:31" ht="15.5">
      <c r="A648" s="45"/>
      <c r="B648" s="45"/>
      <c r="C648" s="52"/>
      <c r="D648" s="52"/>
      <c r="E648" s="52"/>
      <c r="F648" s="52"/>
      <c r="G648" s="53"/>
      <c r="H648" s="54"/>
      <c r="I648" s="52"/>
      <c r="J648" s="45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</row>
    <row r="649" spans="1:31" ht="15.5">
      <c r="A649" s="45"/>
      <c r="B649" s="45"/>
      <c r="C649" s="52"/>
      <c r="D649" s="52"/>
      <c r="E649" s="52"/>
      <c r="F649" s="52"/>
      <c r="G649" s="53"/>
      <c r="H649" s="54"/>
      <c r="I649" s="52"/>
      <c r="J649" s="45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</row>
    <row r="650" spans="1:31" ht="15.5">
      <c r="A650" s="45"/>
      <c r="B650" s="45"/>
      <c r="C650" s="52"/>
      <c r="D650" s="52"/>
      <c r="E650" s="52"/>
      <c r="F650" s="52"/>
      <c r="G650" s="53"/>
      <c r="H650" s="54"/>
      <c r="I650" s="52"/>
      <c r="J650" s="45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</row>
    <row r="651" spans="1:31" ht="15.5">
      <c r="A651" s="45"/>
      <c r="B651" s="45"/>
      <c r="C651" s="52"/>
      <c r="D651" s="52"/>
      <c r="E651" s="52"/>
      <c r="F651" s="52"/>
      <c r="G651" s="53"/>
      <c r="H651" s="54"/>
      <c r="I651" s="52"/>
      <c r="J651" s="45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</row>
    <row r="652" spans="1:31" ht="15.5">
      <c r="A652" s="45"/>
      <c r="B652" s="45"/>
      <c r="C652" s="52"/>
      <c r="D652" s="52"/>
      <c r="E652" s="52"/>
      <c r="F652" s="52"/>
      <c r="G652" s="53"/>
      <c r="H652" s="54"/>
      <c r="I652" s="52"/>
      <c r="J652" s="45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</row>
    <row r="653" spans="1:31" ht="15.5">
      <c r="A653" s="45"/>
      <c r="B653" s="45"/>
      <c r="C653" s="52"/>
      <c r="D653" s="52"/>
      <c r="E653" s="52"/>
      <c r="F653" s="52"/>
      <c r="G653" s="53"/>
      <c r="H653" s="54"/>
      <c r="I653" s="52"/>
      <c r="J653" s="45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</row>
    <row r="654" spans="1:31" ht="15.5">
      <c r="A654" s="45"/>
      <c r="B654" s="45"/>
      <c r="C654" s="52"/>
      <c r="D654" s="52"/>
      <c r="E654" s="52"/>
      <c r="F654" s="52"/>
      <c r="G654" s="53"/>
      <c r="H654" s="54"/>
      <c r="I654" s="52"/>
      <c r="J654" s="45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</row>
    <row r="655" spans="1:31" ht="15.5">
      <c r="A655" s="45"/>
      <c r="B655" s="45"/>
      <c r="C655" s="52"/>
      <c r="D655" s="52"/>
      <c r="E655" s="52"/>
      <c r="F655" s="52"/>
      <c r="G655" s="53"/>
      <c r="H655" s="54"/>
      <c r="I655" s="52"/>
      <c r="J655" s="45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</row>
    <row r="656" spans="1:31" ht="15.5">
      <c r="A656" s="45"/>
      <c r="B656" s="45"/>
      <c r="C656" s="52"/>
      <c r="D656" s="52"/>
      <c r="E656" s="52"/>
      <c r="F656" s="52"/>
      <c r="G656" s="53"/>
      <c r="H656" s="54"/>
      <c r="I656" s="52"/>
      <c r="J656" s="45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</row>
    <row r="657" spans="1:31" ht="15.5">
      <c r="A657" s="45"/>
      <c r="B657" s="45"/>
      <c r="C657" s="52"/>
      <c r="D657" s="52"/>
      <c r="E657" s="52"/>
      <c r="F657" s="52"/>
      <c r="G657" s="53"/>
      <c r="H657" s="54"/>
      <c r="I657" s="52"/>
      <c r="J657" s="45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</row>
    <row r="658" spans="1:31" ht="15.5">
      <c r="A658" s="45"/>
      <c r="B658" s="45"/>
      <c r="C658" s="52"/>
      <c r="D658" s="52"/>
      <c r="E658" s="52"/>
      <c r="F658" s="52"/>
      <c r="G658" s="53"/>
      <c r="H658" s="54"/>
      <c r="I658" s="52"/>
      <c r="J658" s="45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</row>
    <row r="659" spans="1:31" ht="15.5">
      <c r="A659" s="45"/>
      <c r="B659" s="45"/>
      <c r="C659" s="52"/>
      <c r="D659" s="52"/>
      <c r="E659" s="52"/>
      <c r="F659" s="52"/>
      <c r="G659" s="53"/>
      <c r="H659" s="54"/>
      <c r="I659" s="52"/>
      <c r="J659" s="45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</row>
    <row r="660" spans="1:31" ht="15.5">
      <c r="A660" s="45"/>
      <c r="B660" s="45"/>
      <c r="C660" s="52"/>
      <c r="D660" s="52"/>
      <c r="E660" s="52"/>
      <c r="F660" s="52"/>
      <c r="G660" s="53"/>
      <c r="H660" s="54"/>
      <c r="I660" s="52"/>
      <c r="J660" s="45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</row>
    <row r="661" spans="1:31" ht="15.5">
      <c r="A661" s="45"/>
      <c r="B661" s="45"/>
      <c r="C661" s="52"/>
      <c r="D661" s="52"/>
      <c r="E661" s="52"/>
      <c r="F661" s="52"/>
      <c r="G661" s="53"/>
      <c r="H661" s="54"/>
      <c r="I661" s="52"/>
      <c r="J661" s="45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</row>
    <row r="662" spans="1:31" ht="15.5">
      <c r="A662" s="45"/>
      <c r="B662" s="45"/>
      <c r="C662" s="52"/>
      <c r="D662" s="52"/>
      <c r="E662" s="52"/>
      <c r="F662" s="52"/>
      <c r="G662" s="53"/>
      <c r="H662" s="54"/>
      <c r="I662" s="52"/>
      <c r="J662" s="45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</row>
    <row r="663" spans="1:31" ht="15.5">
      <c r="A663" s="45"/>
      <c r="B663" s="45"/>
      <c r="C663" s="52"/>
      <c r="D663" s="52"/>
      <c r="E663" s="52"/>
      <c r="F663" s="52"/>
      <c r="G663" s="53"/>
      <c r="H663" s="54"/>
      <c r="I663" s="52"/>
      <c r="J663" s="45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</row>
    <row r="664" spans="1:31" ht="15.5">
      <c r="A664" s="45"/>
      <c r="B664" s="45"/>
      <c r="C664" s="52"/>
      <c r="D664" s="52"/>
      <c r="E664" s="52"/>
      <c r="F664" s="52"/>
      <c r="G664" s="53"/>
      <c r="H664" s="54"/>
      <c r="I664" s="52"/>
      <c r="J664" s="45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</row>
    <row r="665" spans="1:31" ht="15.5">
      <c r="A665" s="45"/>
      <c r="B665" s="45"/>
      <c r="C665" s="52"/>
      <c r="D665" s="52"/>
      <c r="E665" s="52"/>
      <c r="F665" s="52"/>
      <c r="G665" s="53"/>
      <c r="H665" s="54"/>
      <c r="I665" s="52"/>
      <c r="J665" s="45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</row>
    <row r="666" spans="1:31" ht="15.5">
      <c r="A666" s="45"/>
      <c r="B666" s="45"/>
      <c r="C666" s="52"/>
      <c r="D666" s="52"/>
      <c r="E666" s="52"/>
      <c r="F666" s="52"/>
      <c r="G666" s="53"/>
      <c r="H666" s="54"/>
      <c r="I666" s="52"/>
      <c r="J666" s="45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</row>
    <row r="667" spans="1:31" ht="15.5">
      <c r="A667" s="45"/>
      <c r="B667" s="45"/>
      <c r="C667" s="52"/>
      <c r="D667" s="52"/>
      <c r="E667" s="52"/>
      <c r="F667" s="52"/>
      <c r="G667" s="53"/>
      <c r="H667" s="54"/>
      <c r="I667" s="52"/>
      <c r="J667" s="45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</row>
    <row r="668" spans="1:31" ht="15.5">
      <c r="A668" s="45"/>
      <c r="B668" s="45"/>
      <c r="C668" s="52"/>
      <c r="D668" s="52"/>
      <c r="E668" s="52"/>
      <c r="F668" s="52"/>
      <c r="G668" s="53"/>
      <c r="H668" s="54"/>
      <c r="I668" s="52"/>
      <c r="J668" s="45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</row>
    <row r="669" spans="1:31" ht="15.5">
      <c r="A669" s="45"/>
      <c r="B669" s="45"/>
      <c r="C669" s="52"/>
      <c r="D669" s="52"/>
      <c r="E669" s="52"/>
      <c r="F669" s="52"/>
      <c r="G669" s="53"/>
      <c r="H669" s="54"/>
      <c r="I669" s="52"/>
      <c r="J669" s="45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</row>
    <row r="670" spans="1:31" ht="15.5">
      <c r="A670" s="45"/>
      <c r="B670" s="45"/>
      <c r="C670" s="52"/>
      <c r="D670" s="52"/>
      <c r="E670" s="52"/>
      <c r="F670" s="52"/>
      <c r="G670" s="53"/>
      <c r="H670" s="54"/>
      <c r="I670" s="52"/>
      <c r="J670" s="45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</row>
    <row r="671" spans="1:31" ht="15.5">
      <c r="A671" s="45"/>
      <c r="B671" s="45"/>
      <c r="C671" s="52"/>
      <c r="D671" s="52"/>
      <c r="E671" s="52"/>
      <c r="F671" s="52"/>
      <c r="G671" s="53"/>
      <c r="H671" s="54"/>
      <c r="I671" s="52"/>
      <c r="J671" s="45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</row>
    <row r="672" spans="1:31" ht="15.5">
      <c r="A672" s="45"/>
      <c r="B672" s="45"/>
      <c r="C672" s="52"/>
      <c r="D672" s="52"/>
      <c r="E672" s="52"/>
      <c r="F672" s="52"/>
      <c r="G672" s="53"/>
      <c r="H672" s="54"/>
      <c r="I672" s="52"/>
      <c r="J672" s="45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</row>
    <row r="673" spans="1:31" ht="15.5">
      <c r="A673" s="45"/>
      <c r="B673" s="45"/>
      <c r="C673" s="52"/>
      <c r="D673" s="52"/>
      <c r="E673" s="52"/>
      <c r="F673" s="52"/>
      <c r="G673" s="53"/>
      <c r="H673" s="54"/>
      <c r="I673" s="52"/>
      <c r="J673" s="45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</row>
    <row r="674" spans="1:31" ht="15.5">
      <c r="A674" s="45"/>
      <c r="B674" s="45"/>
      <c r="C674" s="52"/>
      <c r="D674" s="52"/>
      <c r="E674" s="52"/>
      <c r="F674" s="52"/>
      <c r="G674" s="53"/>
      <c r="H674" s="54"/>
      <c r="I674" s="52"/>
      <c r="J674" s="45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</row>
    <row r="675" spans="1:31" ht="15.5">
      <c r="A675" s="45"/>
      <c r="B675" s="45"/>
      <c r="C675" s="52"/>
      <c r="D675" s="52"/>
      <c r="E675" s="52"/>
      <c r="F675" s="52"/>
      <c r="G675" s="53"/>
      <c r="H675" s="54"/>
      <c r="I675" s="52"/>
      <c r="J675" s="45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</row>
    <row r="676" spans="1:31" ht="15.5">
      <c r="A676" s="45"/>
      <c r="B676" s="45"/>
      <c r="C676" s="52"/>
      <c r="D676" s="52"/>
      <c r="E676" s="52"/>
      <c r="F676" s="52"/>
      <c r="G676" s="53"/>
      <c r="H676" s="54"/>
      <c r="I676" s="52"/>
      <c r="J676" s="45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</row>
    <row r="677" spans="1:31" ht="15.5">
      <c r="A677" s="45"/>
      <c r="B677" s="45"/>
      <c r="C677" s="52"/>
      <c r="D677" s="52"/>
      <c r="E677" s="52"/>
      <c r="F677" s="52"/>
      <c r="G677" s="53"/>
      <c r="H677" s="54"/>
      <c r="I677" s="52"/>
      <c r="J677" s="45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</row>
    <row r="678" spans="1:31" ht="15.5">
      <c r="A678" s="45"/>
      <c r="B678" s="45"/>
      <c r="C678" s="52"/>
      <c r="D678" s="52"/>
      <c r="E678" s="52"/>
      <c r="F678" s="52"/>
      <c r="G678" s="53"/>
      <c r="H678" s="54"/>
      <c r="I678" s="52"/>
      <c r="J678" s="45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</row>
    <row r="679" spans="1:31" ht="15.5">
      <c r="A679" s="45"/>
      <c r="B679" s="45"/>
      <c r="C679" s="52"/>
      <c r="D679" s="52"/>
      <c r="E679" s="52"/>
      <c r="F679" s="52"/>
      <c r="G679" s="53"/>
      <c r="H679" s="54"/>
      <c r="I679" s="52"/>
      <c r="J679" s="45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</row>
    <row r="680" spans="1:31" ht="15.5">
      <c r="A680" s="45"/>
      <c r="B680" s="45"/>
      <c r="C680" s="52"/>
      <c r="D680" s="52"/>
      <c r="E680" s="52"/>
      <c r="F680" s="52"/>
      <c r="G680" s="53"/>
      <c r="H680" s="54"/>
      <c r="I680" s="52"/>
      <c r="J680" s="45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</row>
    <row r="681" spans="1:31" ht="15.5">
      <c r="A681" s="45"/>
      <c r="B681" s="45"/>
      <c r="C681" s="52"/>
      <c r="D681" s="52"/>
      <c r="E681" s="52"/>
      <c r="F681" s="52"/>
      <c r="G681" s="53"/>
      <c r="H681" s="54"/>
      <c r="I681" s="52"/>
      <c r="J681" s="45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</row>
    <row r="682" spans="1:31" ht="15.5">
      <c r="A682" s="45"/>
      <c r="B682" s="45"/>
      <c r="C682" s="52"/>
      <c r="D682" s="52"/>
      <c r="E682" s="52"/>
      <c r="F682" s="52"/>
      <c r="G682" s="53"/>
      <c r="H682" s="54"/>
      <c r="I682" s="52"/>
      <c r="J682" s="45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</row>
    <row r="683" spans="1:31" ht="15.5">
      <c r="A683" s="45"/>
      <c r="B683" s="45"/>
      <c r="C683" s="52"/>
      <c r="D683" s="52"/>
      <c r="E683" s="52"/>
      <c r="F683" s="52"/>
      <c r="G683" s="53"/>
      <c r="H683" s="54"/>
      <c r="I683" s="52"/>
      <c r="J683" s="45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</row>
    <row r="684" spans="1:31" ht="15.5">
      <c r="A684" s="45"/>
      <c r="B684" s="45"/>
      <c r="C684" s="52"/>
      <c r="D684" s="52"/>
      <c r="E684" s="52"/>
      <c r="F684" s="52"/>
      <c r="G684" s="53"/>
      <c r="H684" s="54"/>
      <c r="I684" s="52"/>
      <c r="J684" s="45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</row>
    <row r="685" spans="1:31" ht="15.5">
      <c r="A685" s="45"/>
      <c r="B685" s="45"/>
      <c r="C685" s="52"/>
      <c r="D685" s="52"/>
      <c r="E685" s="52"/>
      <c r="F685" s="52"/>
      <c r="G685" s="53"/>
      <c r="H685" s="54"/>
      <c r="I685" s="52"/>
      <c r="J685" s="45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</row>
    <row r="686" spans="1:31" ht="15.5">
      <c r="A686" s="45"/>
      <c r="B686" s="45"/>
      <c r="C686" s="52"/>
      <c r="D686" s="52"/>
      <c r="E686" s="52"/>
      <c r="F686" s="52"/>
      <c r="G686" s="53"/>
      <c r="H686" s="54"/>
      <c r="I686" s="52"/>
      <c r="J686" s="45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</row>
    <row r="687" spans="1:31" ht="15.5">
      <c r="A687" s="45"/>
      <c r="B687" s="45"/>
      <c r="C687" s="52"/>
      <c r="D687" s="52"/>
      <c r="E687" s="52"/>
      <c r="F687" s="52"/>
      <c r="G687" s="53"/>
      <c r="H687" s="54"/>
      <c r="I687" s="52"/>
      <c r="J687" s="45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</row>
    <row r="688" spans="1:31" ht="15.5">
      <c r="A688" s="45"/>
      <c r="B688" s="45"/>
      <c r="C688" s="52"/>
      <c r="D688" s="52"/>
      <c r="E688" s="52"/>
      <c r="F688" s="52"/>
      <c r="G688" s="53"/>
      <c r="H688" s="54"/>
      <c r="I688" s="52"/>
      <c r="J688" s="45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</row>
    <row r="689" spans="1:31" ht="15.5">
      <c r="A689" s="45"/>
      <c r="B689" s="45"/>
      <c r="C689" s="52"/>
      <c r="D689" s="52"/>
      <c r="E689" s="52"/>
      <c r="F689" s="52"/>
      <c r="G689" s="53"/>
      <c r="H689" s="54"/>
      <c r="I689" s="52"/>
      <c r="J689" s="45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</row>
    <row r="690" spans="1:31" ht="15.5">
      <c r="A690" s="45"/>
      <c r="B690" s="45"/>
      <c r="C690" s="52"/>
      <c r="D690" s="52"/>
      <c r="E690" s="52"/>
      <c r="F690" s="52"/>
      <c r="G690" s="53"/>
      <c r="H690" s="54"/>
      <c r="I690" s="52"/>
      <c r="J690" s="45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</row>
    <row r="691" spans="1:31" ht="15.5">
      <c r="A691" s="45"/>
      <c r="B691" s="45"/>
      <c r="C691" s="52"/>
      <c r="D691" s="52"/>
      <c r="E691" s="52"/>
      <c r="F691" s="52"/>
      <c r="G691" s="53"/>
      <c r="H691" s="54"/>
      <c r="I691" s="52"/>
      <c r="J691" s="45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</row>
    <row r="692" spans="1:31" ht="15.5">
      <c r="A692" s="45"/>
      <c r="B692" s="45"/>
      <c r="C692" s="52"/>
      <c r="D692" s="52"/>
      <c r="E692" s="52"/>
      <c r="F692" s="52"/>
      <c r="G692" s="53"/>
      <c r="H692" s="54"/>
      <c r="I692" s="52"/>
      <c r="J692" s="45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</row>
    <row r="693" spans="1:31" ht="15.5">
      <c r="A693" s="45"/>
      <c r="B693" s="45"/>
      <c r="C693" s="52"/>
      <c r="D693" s="52"/>
      <c r="E693" s="52"/>
      <c r="F693" s="52"/>
      <c r="G693" s="53"/>
      <c r="H693" s="54"/>
      <c r="I693" s="52"/>
      <c r="J693" s="45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</row>
    <row r="694" spans="1:31" ht="15.5">
      <c r="A694" s="45"/>
      <c r="B694" s="45"/>
      <c r="C694" s="52"/>
      <c r="D694" s="52"/>
      <c r="E694" s="52"/>
      <c r="F694" s="52"/>
      <c r="G694" s="53"/>
      <c r="H694" s="54"/>
      <c r="I694" s="52"/>
      <c r="J694" s="45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</row>
    <row r="695" spans="1:31" ht="15.5">
      <c r="A695" s="45"/>
      <c r="B695" s="45"/>
      <c r="C695" s="52"/>
      <c r="D695" s="52"/>
      <c r="E695" s="52"/>
      <c r="F695" s="52"/>
      <c r="G695" s="53"/>
      <c r="H695" s="54"/>
      <c r="I695" s="52"/>
      <c r="J695" s="45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</row>
    <row r="696" spans="1:31" ht="15.5">
      <c r="A696" s="45"/>
      <c r="B696" s="45"/>
      <c r="C696" s="52"/>
      <c r="D696" s="52"/>
      <c r="E696" s="52"/>
      <c r="F696" s="52"/>
      <c r="G696" s="53"/>
      <c r="H696" s="54"/>
      <c r="I696" s="52"/>
      <c r="J696" s="45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</row>
    <row r="697" spans="1:31" ht="15.5">
      <c r="A697" s="45"/>
      <c r="B697" s="45"/>
      <c r="C697" s="52"/>
      <c r="D697" s="52"/>
      <c r="E697" s="52"/>
      <c r="F697" s="52"/>
      <c r="G697" s="53"/>
      <c r="H697" s="54"/>
      <c r="I697" s="52"/>
      <c r="J697" s="45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</row>
    <row r="698" spans="1:31" ht="15.5">
      <c r="A698" s="45"/>
      <c r="B698" s="45"/>
      <c r="C698" s="52"/>
      <c r="D698" s="52"/>
      <c r="E698" s="52"/>
      <c r="F698" s="52"/>
      <c r="G698" s="53"/>
      <c r="H698" s="54"/>
      <c r="I698" s="52"/>
      <c r="J698" s="45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</row>
    <row r="699" spans="1:31" ht="15.5">
      <c r="A699" s="45"/>
      <c r="B699" s="45"/>
      <c r="C699" s="52"/>
      <c r="D699" s="52"/>
      <c r="E699" s="52"/>
      <c r="F699" s="52"/>
      <c r="G699" s="53"/>
      <c r="H699" s="54"/>
      <c r="I699" s="52"/>
      <c r="J699" s="45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</row>
    <row r="700" spans="1:31" ht="15.5">
      <c r="A700" s="45"/>
      <c r="B700" s="45"/>
      <c r="C700" s="52"/>
      <c r="D700" s="52"/>
      <c r="E700" s="52"/>
      <c r="F700" s="52"/>
      <c r="G700" s="53"/>
      <c r="H700" s="54"/>
      <c r="I700" s="52"/>
      <c r="J700" s="45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</row>
    <row r="701" spans="1:31" ht="15.5">
      <c r="A701" s="45"/>
      <c r="B701" s="45"/>
      <c r="C701" s="52"/>
      <c r="D701" s="52"/>
      <c r="E701" s="52"/>
      <c r="F701" s="52"/>
      <c r="G701" s="53"/>
      <c r="H701" s="54"/>
      <c r="I701" s="52"/>
      <c r="J701" s="45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</row>
    <row r="702" spans="1:31" ht="15.5">
      <c r="A702" s="45"/>
      <c r="B702" s="45"/>
      <c r="C702" s="52"/>
      <c r="D702" s="52"/>
      <c r="E702" s="52"/>
      <c r="F702" s="52"/>
      <c r="G702" s="53"/>
      <c r="H702" s="54"/>
      <c r="I702" s="52"/>
      <c r="J702" s="45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</row>
    <row r="703" spans="1:31" ht="15.5">
      <c r="A703" s="45"/>
      <c r="B703" s="45"/>
      <c r="C703" s="52"/>
      <c r="D703" s="52"/>
      <c r="E703" s="52"/>
      <c r="F703" s="52"/>
      <c r="G703" s="53"/>
      <c r="H703" s="54"/>
      <c r="I703" s="52"/>
      <c r="J703" s="45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</row>
    <row r="704" spans="1:31" ht="15.5">
      <c r="A704" s="45"/>
      <c r="B704" s="45"/>
      <c r="C704" s="52"/>
      <c r="D704" s="52"/>
      <c r="E704" s="52"/>
      <c r="F704" s="52"/>
      <c r="G704" s="53"/>
      <c r="H704" s="54"/>
      <c r="I704" s="52"/>
      <c r="J704" s="45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</row>
    <row r="705" spans="1:31" ht="15.5">
      <c r="A705" s="45"/>
      <c r="B705" s="45"/>
      <c r="C705" s="52"/>
      <c r="D705" s="52"/>
      <c r="E705" s="52"/>
      <c r="F705" s="52"/>
      <c r="G705" s="53"/>
      <c r="H705" s="54"/>
      <c r="I705" s="52"/>
      <c r="J705" s="45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</row>
    <row r="706" spans="1:31" ht="15.5">
      <c r="A706" s="45"/>
      <c r="B706" s="45"/>
      <c r="C706" s="52"/>
      <c r="D706" s="52"/>
      <c r="E706" s="52"/>
      <c r="F706" s="52"/>
      <c r="G706" s="53"/>
      <c r="H706" s="54"/>
      <c r="I706" s="52"/>
      <c r="J706" s="45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</row>
    <row r="707" spans="1:31" ht="15.5">
      <c r="A707" s="45"/>
      <c r="B707" s="45"/>
      <c r="C707" s="52"/>
      <c r="D707" s="52"/>
      <c r="E707" s="52"/>
      <c r="F707" s="52"/>
      <c r="G707" s="53"/>
      <c r="H707" s="54"/>
      <c r="I707" s="52"/>
      <c r="J707" s="45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</row>
    <row r="708" spans="1:31" ht="15.5">
      <c r="A708" s="45"/>
      <c r="B708" s="45"/>
      <c r="C708" s="52"/>
      <c r="D708" s="52"/>
      <c r="E708" s="52"/>
      <c r="F708" s="52"/>
      <c r="G708" s="53"/>
      <c r="H708" s="54"/>
      <c r="I708" s="52"/>
      <c r="J708" s="45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</row>
    <row r="709" spans="1:31" ht="15.5">
      <c r="A709" s="45"/>
      <c r="B709" s="45"/>
      <c r="C709" s="52"/>
      <c r="D709" s="52"/>
      <c r="E709" s="52"/>
      <c r="F709" s="52"/>
      <c r="G709" s="53"/>
      <c r="H709" s="54"/>
      <c r="I709" s="52"/>
      <c r="J709" s="45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</row>
    <row r="710" spans="1:31" ht="15.5">
      <c r="A710" s="45"/>
      <c r="B710" s="45"/>
      <c r="C710" s="52"/>
      <c r="D710" s="52"/>
      <c r="E710" s="52"/>
      <c r="F710" s="52"/>
      <c r="G710" s="53"/>
      <c r="H710" s="54"/>
      <c r="I710" s="52"/>
      <c r="J710" s="45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</row>
    <row r="711" spans="1:31" ht="15.5">
      <c r="A711" s="45"/>
      <c r="B711" s="45"/>
      <c r="C711" s="52"/>
      <c r="D711" s="52"/>
      <c r="E711" s="52"/>
      <c r="F711" s="52"/>
      <c r="G711" s="53"/>
      <c r="H711" s="54"/>
      <c r="I711" s="52"/>
      <c r="J711" s="45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</row>
    <row r="712" spans="1:31" ht="15.5">
      <c r="A712" s="45"/>
      <c r="B712" s="45"/>
      <c r="C712" s="52"/>
      <c r="D712" s="52"/>
      <c r="E712" s="52"/>
      <c r="F712" s="52"/>
      <c r="G712" s="53"/>
      <c r="H712" s="54"/>
      <c r="I712" s="52"/>
      <c r="J712" s="45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</row>
    <row r="713" spans="1:31" ht="15.5">
      <c r="A713" s="45"/>
      <c r="B713" s="45"/>
      <c r="C713" s="52"/>
      <c r="D713" s="52"/>
      <c r="E713" s="52"/>
      <c r="F713" s="52"/>
      <c r="G713" s="53"/>
      <c r="H713" s="54"/>
      <c r="I713" s="52"/>
      <c r="J713" s="45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</row>
    <row r="714" spans="1:31" ht="15.5">
      <c r="A714" s="45"/>
      <c r="B714" s="45"/>
      <c r="C714" s="52"/>
      <c r="D714" s="52"/>
      <c r="E714" s="52"/>
      <c r="F714" s="52"/>
      <c r="G714" s="53"/>
      <c r="H714" s="54"/>
      <c r="I714" s="52"/>
      <c r="J714" s="45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</row>
    <row r="715" spans="1:31" ht="15.5">
      <c r="A715" s="45"/>
      <c r="B715" s="45"/>
      <c r="C715" s="52"/>
      <c r="D715" s="52"/>
      <c r="E715" s="52"/>
      <c r="F715" s="52"/>
      <c r="G715" s="53"/>
      <c r="H715" s="54"/>
      <c r="I715" s="52"/>
      <c r="J715" s="45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</row>
    <row r="716" spans="1:31" ht="15.5">
      <c r="A716" s="45"/>
      <c r="B716" s="45"/>
      <c r="C716" s="52"/>
      <c r="D716" s="52"/>
      <c r="E716" s="52"/>
      <c r="F716" s="52"/>
      <c r="G716" s="53"/>
      <c r="H716" s="54"/>
      <c r="I716" s="52"/>
      <c r="J716" s="45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</row>
    <row r="717" spans="1:31" ht="15.5">
      <c r="A717" s="45"/>
      <c r="B717" s="45"/>
      <c r="C717" s="52"/>
      <c r="D717" s="52"/>
      <c r="E717" s="52"/>
      <c r="F717" s="52"/>
      <c r="G717" s="53"/>
      <c r="H717" s="54"/>
      <c r="I717" s="52"/>
      <c r="J717" s="45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</row>
    <row r="718" spans="1:31" ht="15.5">
      <c r="A718" s="45"/>
      <c r="B718" s="45"/>
      <c r="C718" s="52"/>
      <c r="D718" s="52"/>
      <c r="E718" s="52"/>
      <c r="F718" s="52"/>
      <c r="G718" s="53"/>
      <c r="H718" s="54"/>
      <c r="I718" s="52"/>
      <c r="J718" s="45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</row>
    <row r="719" spans="1:31" ht="15.5">
      <c r="A719" s="45"/>
      <c r="B719" s="45"/>
      <c r="C719" s="52"/>
      <c r="D719" s="52"/>
      <c r="E719" s="52"/>
      <c r="F719" s="52"/>
      <c r="G719" s="53"/>
      <c r="H719" s="54"/>
      <c r="I719" s="52"/>
      <c r="J719" s="45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</row>
    <row r="720" spans="1:31" ht="15.5">
      <c r="A720" s="45"/>
      <c r="B720" s="45"/>
      <c r="C720" s="52"/>
      <c r="D720" s="52"/>
      <c r="E720" s="52"/>
      <c r="F720" s="52"/>
      <c r="G720" s="53"/>
      <c r="H720" s="54"/>
      <c r="I720" s="52"/>
      <c r="J720" s="45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</row>
    <row r="721" spans="1:31" ht="15.5">
      <c r="A721" s="45"/>
      <c r="B721" s="45"/>
      <c r="C721" s="52"/>
      <c r="D721" s="52"/>
      <c r="E721" s="52"/>
      <c r="F721" s="52"/>
      <c r="G721" s="53"/>
      <c r="H721" s="54"/>
      <c r="I721" s="52"/>
      <c r="J721" s="45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</row>
    <row r="722" spans="1:31" ht="15.5">
      <c r="A722" s="45"/>
      <c r="B722" s="45"/>
      <c r="C722" s="52"/>
      <c r="D722" s="52"/>
      <c r="E722" s="52"/>
      <c r="F722" s="52"/>
      <c r="G722" s="53"/>
      <c r="H722" s="54"/>
      <c r="I722" s="52"/>
      <c r="J722" s="45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</row>
    <row r="723" spans="1:31" ht="15.5">
      <c r="A723" s="45"/>
      <c r="B723" s="45"/>
      <c r="C723" s="52"/>
      <c r="D723" s="52"/>
      <c r="E723" s="52"/>
      <c r="F723" s="52"/>
      <c r="G723" s="53"/>
      <c r="H723" s="54"/>
      <c r="I723" s="52"/>
      <c r="J723" s="45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</row>
    <row r="724" spans="1:31" ht="15.5">
      <c r="A724" s="45"/>
      <c r="B724" s="45"/>
      <c r="C724" s="52"/>
      <c r="D724" s="52"/>
      <c r="E724" s="52"/>
      <c r="F724" s="52"/>
      <c r="G724" s="53"/>
      <c r="H724" s="54"/>
      <c r="I724" s="52"/>
      <c r="J724" s="45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</row>
    <row r="725" spans="1:31" ht="15.5">
      <c r="A725" s="45"/>
      <c r="B725" s="45"/>
      <c r="C725" s="52"/>
      <c r="D725" s="52"/>
      <c r="E725" s="52"/>
      <c r="F725" s="52"/>
      <c r="G725" s="53"/>
      <c r="H725" s="54"/>
      <c r="I725" s="52"/>
      <c r="J725" s="45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</row>
    <row r="726" spans="1:31" ht="15.5">
      <c r="A726" s="45"/>
      <c r="B726" s="45"/>
      <c r="C726" s="52"/>
      <c r="D726" s="52"/>
      <c r="E726" s="52"/>
      <c r="F726" s="52"/>
      <c r="G726" s="53"/>
      <c r="H726" s="54"/>
      <c r="I726" s="52"/>
      <c r="J726" s="45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</row>
    <row r="727" spans="1:31" ht="15.5">
      <c r="A727" s="45"/>
      <c r="B727" s="45"/>
      <c r="C727" s="52"/>
      <c r="D727" s="52"/>
      <c r="E727" s="52"/>
      <c r="F727" s="52"/>
      <c r="G727" s="53"/>
      <c r="H727" s="54"/>
      <c r="I727" s="52"/>
      <c r="J727" s="45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</row>
    <row r="728" spans="1:31" ht="15.5">
      <c r="A728" s="45"/>
      <c r="B728" s="45"/>
      <c r="C728" s="52"/>
      <c r="D728" s="52"/>
      <c r="E728" s="52"/>
      <c r="F728" s="52"/>
      <c r="G728" s="53"/>
      <c r="H728" s="54"/>
      <c r="I728" s="52"/>
      <c r="J728" s="45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</row>
    <row r="729" spans="1:31" ht="15.5">
      <c r="A729" s="45"/>
      <c r="B729" s="45"/>
      <c r="C729" s="52"/>
      <c r="D729" s="52"/>
      <c r="E729" s="52"/>
      <c r="F729" s="52"/>
      <c r="G729" s="53"/>
      <c r="H729" s="54"/>
      <c r="I729" s="52"/>
      <c r="J729" s="45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</row>
    <row r="730" spans="1:31" ht="15.5">
      <c r="A730" s="45"/>
      <c r="B730" s="45"/>
      <c r="C730" s="52"/>
      <c r="D730" s="52"/>
      <c r="E730" s="52"/>
      <c r="F730" s="52"/>
      <c r="G730" s="53"/>
      <c r="H730" s="54"/>
      <c r="I730" s="52"/>
      <c r="J730" s="45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</row>
    <row r="731" spans="1:31" ht="15.5">
      <c r="A731" s="45"/>
      <c r="B731" s="45"/>
      <c r="C731" s="52"/>
      <c r="D731" s="52"/>
      <c r="E731" s="52"/>
      <c r="F731" s="52"/>
      <c r="G731" s="53"/>
      <c r="H731" s="54"/>
      <c r="I731" s="52"/>
      <c r="J731" s="45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</row>
    <row r="732" spans="1:31" ht="15.5">
      <c r="A732" s="45"/>
      <c r="B732" s="45"/>
      <c r="C732" s="52"/>
      <c r="D732" s="52"/>
      <c r="E732" s="52"/>
      <c r="F732" s="52"/>
      <c r="G732" s="53"/>
      <c r="H732" s="54"/>
      <c r="I732" s="52"/>
      <c r="J732" s="45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</row>
    <row r="733" spans="1:31" ht="15.5">
      <c r="A733" s="45"/>
      <c r="B733" s="45"/>
      <c r="C733" s="52"/>
      <c r="D733" s="52"/>
      <c r="E733" s="52"/>
      <c r="F733" s="52"/>
      <c r="G733" s="53"/>
      <c r="H733" s="54"/>
      <c r="I733" s="52"/>
      <c r="J733" s="45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</row>
    <row r="734" spans="1:31" ht="15.5">
      <c r="A734" s="45"/>
      <c r="B734" s="45"/>
      <c r="C734" s="52"/>
      <c r="D734" s="52"/>
      <c r="E734" s="52"/>
      <c r="F734" s="52"/>
      <c r="G734" s="53"/>
      <c r="H734" s="54"/>
      <c r="I734" s="52"/>
      <c r="J734" s="45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</row>
    <row r="735" spans="1:31" ht="15.5">
      <c r="A735" s="45"/>
      <c r="B735" s="45"/>
      <c r="C735" s="52"/>
      <c r="D735" s="52"/>
      <c r="E735" s="52"/>
      <c r="F735" s="52"/>
      <c r="G735" s="53"/>
      <c r="H735" s="54"/>
      <c r="I735" s="52"/>
      <c r="J735" s="45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</row>
    <row r="736" spans="1:31" ht="15.5">
      <c r="A736" s="45"/>
      <c r="B736" s="45"/>
      <c r="C736" s="52"/>
      <c r="D736" s="52"/>
      <c r="E736" s="52"/>
      <c r="F736" s="52"/>
      <c r="G736" s="53"/>
      <c r="H736" s="54"/>
      <c r="I736" s="52"/>
      <c r="J736" s="45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</row>
    <row r="737" spans="1:31" ht="15.5">
      <c r="A737" s="45"/>
      <c r="B737" s="45"/>
      <c r="C737" s="52"/>
      <c r="D737" s="52"/>
      <c r="E737" s="52"/>
      <c r="F737" s="52"/>
      <c r="G737" s="53"/>
      <c r="H737" s="54"/>
      <c r="I737" s="52"/>
      <c r="J737" s="45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</row>
    <row r="738" spans="1:31" ht="15.5">
      <c r="A738" s="45"/>
      <c r="B738" s="45"/>
      <c r="C738" s="52"/>
      <c r="D738" s="52"/>
      <c r="E738" s="52"/>
      <c r="F738" s="52"/>
      <c r="G738" s="53"/>
      <c r="H738" s="54"/>
      <c r="I738" s="52"/>
      <c r="J738" s="45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</row>
    <row r="739" spans="1:31" ht="15.5">
      <c r="A739" s="45"/>
      <c r="B739" s="45"/>
      <c r="C739" s="52"/>
      <c r="D739" s="52"/>
      <c r="E739" s="52"/>
      <c r="F739" s="52"/>
      <c r="G739" s="53"/>
      <c r="H739" s="54"/>
      <c r="I739" s="52"/>
      <c r="J739" s="45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</row>
    <row r="740" spans="1:31" ht="15.5">
      <c r="A740" s="45"/>
      <c r="B740" s="45"/>
      <c r="C740" s="52"/>
      <c r="D740" s="52"/>
      <c r="E740" s="52"/>
      <c r="F740" s="52"/>
      <c r="G740" s="53"/>
      <c r="H740" s="54"/>
      <c r="I740" s="52"/>
      <c r="J740" s="45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</row>
    <row r="741" spans="1:31" ht="15.5">
      <c r="A741" s="45"/>
      <c r="B741" s="45"/>
      <c r="C741" s="52"/>
      <c r="D741" s="52"/>
      <c r="E741" s="52"/>
      <c r="F741" s="52"/>
      <c r="G741" s="53"/>
      <c r="H741" s="54"/>
      <c r="I741" s="52"/>
      <c r="J741" s="45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</row>
    <row r="742" spans="1:31" ht="15.5">
      <c r="A742" s="45"/>
      <c r="B742" s="45"/>
      <c r="C742" s="52"/>
      <c r="D742" s="52"/>
      <c r="E742" s="52"/>
      <c r="F742" s="52"/>
      <c r="G742" s="53"/>
      <c r="H742" s="54"/>
      <c r="I742" s="52"/>
      <c r="J742" s="45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</row>
    <row r="743" spans="1:31" ht="15.5">
      <c r="A743" s="45"/>
      <c r="B743" s="45"/>
      <c r="C743" s="52"/>
      <c r="D743" s="52"/>
      <c r="E743" s="52"/>
      <c r="F743" s="52"/>
      <c r="G743" s="53"/>
      <c r="H743" s="54"/>
      <c r="I743" s="52"/>
      <c r="J743" s="45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</row>
    <row r="744" spans="1:31" ht="15.5">
      <c r="A744" s="45"/>
      <c r="B744" s="45"/>
      <c r="C744" s="52"/>
      <c r="D744" s="52"/>
      <c r="E744" s="52"/>
      <c r="F744" s="52"/>
      <c r="G744" s="53"/>
      <c r="H744" s="54"/>
      <c r="I744" s="52"/>
      <c r="J744" s="45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</row>
    <row r="745" spans="1:31" ht="15.5">
      <c r="A745" s="45"/>
      <c r="B745" s="45"/>
      <c r="C745" s="52"/>
      <c r="D745" s="52"/>
      <c r="E745" s="52"/>
      <c r="F745" s="52"/>
      <c r="G745" s="53"/>
      <c r="H745" s="54"/>
      <c r="I745" s="52"/>
      <c r="J745" s="45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</row>
    <row r="746" spans="1:31" ht="15.5">
      <c r="A746" s="45"/>
      <c r="B746" s="45"/>
      <c r="C746" s="52"/>
      <c r="D746" s="52"/>
      <c r="E746" s="52"/>
      <c r="F746" s="52"/>
      <c r="G746" s="53"/>
      <c r="H746" s="54"/>
      <c r="I746" s="52"/>
      <c r="J746" s="45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</row>
    <row r="747" spans="1:31" ht="15.5">
      <c r="A747" s="45"/>
      <c r="B747" s="45"/>
      <c r="C747" s="52"/>
      <c r="D747" s="52"/>
      <c r="E747" s="52"/>
      <c r="F747" s="52"/>
      <c r="G747" s="53"/>
      <c r="H747" s="54"/>
      <c r="I747" s="52"/>
      <c r="J747" s="45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</row>
    <row r="748" spans="1:31" ht="15.5">
      <c r="A748" s="45"/>
      <c r="B748" s="45"/>
      <c r="C748" s="52"/>
      <c r="D748" s="52"/>
      <c r="E748" s="52"/>
      <c r="F748" s="52"/>
      <c r="G748" s="53"/>
      <c r="H748" s="54"/>
      <c r="I748" s="52"/>
      <c r="J748" s="45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</row>
    <row r="749" spans="1:31" ht="15.5">
      <c r="A749" s="45"/>
      <c r="B749" s="45"/>
      <c r="C749" s="52"/>
      <c r="D749" s="52"/>
      <c r="E749" s="52"/>
      <c r="F749" s="52"/>
      <c r="G749" s="53"/>
      <c r="H749" s="54"/>
      <c r="I749" s="52"/>
      <c r="J749" s="45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</row>
    <row r="750" spans="1:31" ht="15.5">
      <c r="A750" s="45"/>
      <c r="B750" s="45"/>
      <c r="C750" s="52"/>
      <c r="D750" s="52"/>
      <c r="E750" s="52"/>
      <c r="F750" s="52"/>
      <c r="G750" s="53"/>
      <c r="H750" s="54"/>
      <c r="I750" s="52"/>
      <c r="J750" s="45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</row>
    <row r="751" spans="1:31" ht="15.5">
      <c r="A751" s="45"/>
      <c r="B751" s="45"/>
      <c r="C751" s="52"/>
      <c r="D751" s="52"/>
      <c r="E751" s="52"/>
      <c r="F751" s="52"/>
      <c r="G751" s="53"/>
      <c r="H751" s="54"/>
      <c r="I751" s="52"/>
      <c r="J751" s="45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</row>
    <row r="752" spans="1:31" ht="15.5">
      <c r="A752" s="45"/>
      <c r="B752" s="45"/>
      <c r="C752" s="52"/>
      <c r="D752" s="52"/>
      <c r="E752" s="52"/>
      <c r="F752" s="52"/>
      <c r="G752" s="53"/>
      <c r="H752" s="54"/>
      <c r="I752" s="52"/>
      <c r="J752" s="45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</row>
    <row r="753" spans="1:31" ht="15.5">
      <c r="A753" s="45"/>
      <c r="B753" s="45"/>
      <c r="C753" s="52"/>
      <c r="D753" s="52"/>
      <c r="E753" s="52"/>
      <c r="F753" s="52"/>
      <c r="G753" s="53"/>
      <c r="H753" s="54"/>
      <c r="I753" s="52"/>
      <c r="J753" s="45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</row>
    <row r="754" spans="1:31" ht="15.5">
      <c r="A754" s="45"/>
      <c r="B754" s="45"/>
      <c r="C754" s="52"/>
      <c r="D754" s="52"/>
      <c r="E754" s="52"/>
      <c r="F754" s="52"/>
      <c r="G754" s="53"/>
      <c r="H754" s="54"/>
      <c r="I754" s="52"/>
      <c r="J754" s="45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</row>
    <row r="755" spans="1:31" ht="15.5">
      <c r="A755" s="45"/>
      <c r="B755" s="45"/>
      <c r="C755" s="52"/>
      <c r="D755" s="52"/>
      <c r="E755" s="52"/>
      <c r="F755" s="52"/>
      <c r="G755" s="53"/>
      <c r="H755" s="54"/>
      <c r="I755" s="52"/>
      <c r="J755" s="45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</row>
    <row r="756" spans="1:31" ht="15.5">
      <c r="A756" s="45"/>
      <c r="B756" s="45"/>
      <c r="C756" s="52"/>
      <c r="D756" s="52"/>
      <c r="E756" s="52"/>
      <c r="F756" s="52"/>
      <c r="G756" s="53"/>
      <c r="H756" s="54"/>
      <c r="I756" s="52"/>
      <c r="J756" s="45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</row>
    <row r="757" spans="1:31" ht="15.5">
      <c r="A757" s="45"/>
      <c r="B757" s="45"/>
      <c r="C757" s="52"/>
      <c r="D757" s="52"/>
      <c r="E757" s="52"/>
      <c r="F757" s="52"/>
      <c r="G757" s="53"/>
      <c r="H757" s="54"/>
      <c r="I757" s="52"/>
      <c r="J757" s="45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</row>
    <row r="758" spans="1:31" ht="15.5">
      <c r="A758" s="45"/>
      <c r="B758" s="45"/>
      <c r="C758" s="52"/>
      <c r="D758" s="52"/>
      <c r="E758" s="52"/>
      <c r="F758" s="52"/>
      <c r="G758" s="53"/>
      <c r="H758" s="54"/>
      <c r="I758" s="52"/>
      <c r="J758" s="45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</row>
    <row r="759" spans="1:31" ht="15.5">
      <c r="A759" s="45"/>
      <c r="B759" s="45"/>
      <c r="C759" s="52"/>
      <c r="D759" s="52"/>
      <c r="E759" s="52"/>
      <c r="F759" s="52"/>
      <c r="G759" s="53"/>
      <c r="H759" s="54"/>
      <c r="I759" s="52"/>
      <c r="J759" s="45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</row>
    <row r="760" spans="1:31" ht="15.5">
      <c r="A760" s="45"/>
      <c r="B760" s="45"/>
      <c r="C760" s="52"/>
      <c r="D760" s="52"/>
      <c r="E760" s="52"/>
      <c r="F760" s="52"/>
      <c r="G760" s="53"/>
      <c r="H760" s="54"/>
      <c r="I760" s="52"/>
      <c r="J760" s="45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</row>
    <row r="761" spans="1:31" ht="15.5">
      <c r="A761" s="45"/>
      <c r="B761" s="45"/>
      <c r="C761" s="52"/>
      <c r="D761" s="52"/>
      <c r="E761" s="52"/>
      <c r="F761" s="52"/>
      <c r="G761" s="53"/>
      <c r="H761" s="54"/>
      <c r="I761" s="52"/>
      <c r="J761" s="45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</row>
    <row r="762" spans="1:31" ht="15.5">
      <c r="A762" s="45"/>
      <c r="B762" s="45"/>
      <c r="C762" s="52"/>
      <c r="D762" s="52"/>
      <c r="E762" s="52"/>
      <c r="F762" s="52"/>
      <c r="G762" s="53"/>
      <c r="H762" s="54"/>
      <c r="I762" s="52"/>
      <c r="J762" s="45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</row>
    <row r="763" spans="1:31" ht="15.5">
      <c r="A763" s="45"/>
      <c r="B763" s="45"/>
      <c r="C763" s="52"/>
      <c r="D763" s="52"/>
      <c r="E763" s="52"/>
      <c r="F763" s="52"/>
      <c r="G763" s="53"/>
      <c r="H763" s="54"/>
      <c r="I763" s="52"/>
      <c r="J763" s="45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</row>
    <row r="764" spans="1:31" ht="15.5">
      <c r="A764" s="45"/>
      <c r="B764" s="45"/>
      <c r="C764" s="52"/>
      <c r="D764" s="52"/>
      <c r="E764" s="52"/>
      <c r="F764" s="52"/>
      <c r="G764" s="53"/>
      <c r="H764" s="54"/>
      <c r="I764" s="52"/>
      <c r="J764" s="45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</row>
    <row r="765" spans="1:31" ht="15.5">
      <c r="A765" s="45"/>
      <c r="B765" s="45"/>
      <c r="C765" s="52"/>
      <c r="D765" s="52"/>
      <c r="E765" s="52"/>
      <c r="F765" s="52"/>
      <c r="G765" s="53"/>
      <c r="H765" s="54"/>
      <c r="I765" s="52"/>
      <c r="J765" s="45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</row>
    <row r="766" spans="1:31" ht="15.5">
      <c r="A766" s="45"/>
      <c r="B766" s="45"/>
      <c r="C766" s="52"/>
      <c r="D766" s="52"/>
      <c r="E766" s="52"/>
      <c r="F766" s="52"/>
      <c r="G766" s="53"/>
      <c r="H766" s="54"/>
      <c r="I766" s="52"/>
      <c r="J766" s="45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</row>
    <row r="767" spans="1:31" ht="15.5">
      <c r="A767" s="45"/>
      <c r="B767" s="45"/>
      <c r="C767" s="52"/>
      <c r="D767" s="52"/>
      <c r="E767" s="52"/>
      <c r="F767" s="52"/>
      <c r="G767" s="53"/>
      <c r="H767" s="54"/>
      <c r="I767" s="52"/>
      <c r="J767" s="45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</row>
    <row r="768" spans="1:31" ht="15.5">
      <c r="A768" s="45"/>
      <c r="B768" s="45"/>
      <c r="C768" s="52"/>
      <c r="D768" s="52"/>
      <c r="E768" s="52"/>
      <c r="F768" s="52"/>
      <c r="G768" s="53"/>
      <c r="H768" s="54"/>
      <c r="I768" s="52"/>
      <c r="J768" s="45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</row>
    <row r="769" spans="1:31" ht="15.5">
      <c r="A769" s="45"/>
      <c r="B769" s="45"/>
      <c r="C769" s="52"/>
      <c r="D769" s="52"/>
      <c r="E769" s="52"/>
      <c r="F769" s="52"/>
      <c r="G769" s="53"/>
      <c r="H769" s="54"/>
      <c r="I769" s="52"/>
      <c r="J769" s="45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</row>
    <row r="770" spans="1:31" ht="15.5">
      <c r="A770" s="45"/>
      <c r="B770" s="45"/>
      <c r="C770" s="52"/>
      <c r="D770" s="52"/>
      <c r="E770" s="52"/>
      <c r="F770" s="52"/>
      <c r="G770" s="53"/>
      <c r="H770" s="54"/>
      <c r="I770" s="52"/>
      <c r="J770" s="45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</row>
    <row r="771" spans="1:31" ht="15.5">
      <c r="A771" s="45"/>
      <c r="B771" s="45"/>
      <c r="C771" s="52"/>
      <c r="D771" s="52"/>
      <c r="E771" s="52"/>
      <c r="F771" s="52"/>
      <c r="G771" s="53"/>
      <c r="H771" s="54"/>
      <c r="I771" s="52"/>
      <c r="J771" s="45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</row>
    <row r="772" spans="1:31" ht="15.5">
      <c r="A772" s="45"/>
      <c r="B772" s="45"/>
      <c r="C772" s="52"/>
      <c r="D772" s="52"/>
      <c r="E772" s="52"/>
      <c r="F772" s="52"/>
      <c r="G772" s="53"/>
      <c r="H772" s="54"/>
      <c r="I772" s="52"/>
      <c r="J772" s="45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</row>
    <row r="773" spans="1:31" ht="15.5">
      <c r="A773" s="45"/>
      <c r="B773" s="45"/>
      <c r="C773" s="52"/>
      <c r="D773" s="52"/>
      <c r="E773" s="52"/>
      <c r="F773" s="52"/>
      <c r="G773" s="53"/>
      <c r="H773" s="54"/>
      <c r="I773" s="52"/>
      <c r="J773" s="45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</row>
    <row r="774" spans="1:31" ht="15.5">
      <c r="A774" s="45"/>
      <c r="B774" s="45"/>
      <c r="C774" s="52"/>
      <c r="D774" s="52"/>
      <c r="E774" s="52"/>
      <c r="F774" s="52"/>
      <c r="G774" s="53"/>
      <c r="H774" s="54"/>
      <c r="I774" s="52"/>
      <c r="J774" s="45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</row>
    <row r="775" spans="1:31" ht="15.5">
      <c r="A775" s="45"/>
      <c r="B775" s="45"/>
      <c r="C775" s="52"/>
      <c r="D775" s="52"/>
      <c r="E775" s="52"/>
      <c r="F775" s="52"/>
      <c r="G775" s="53"/>
      <c r="H775" s="54"/>
      <c r="I775" s="52"/>
      <c r="J775" s="45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</row>
    <row r="776" spans="1:31" ht="15.5">
      <c r="A776" s="45"/>
      <c r="B776" s="45"/>
      <c r="C776" s="52"/>
      <c r="D776" s="52"/>
      <c r="E776" s="52"/>
      <c r="F776" s="52"/>
      <c r="G776" s="53"/>
      <c r="H776" s="54"/>
      <c r="I776" s="52"/>
      <c r="J776" s="45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</row>
    <row r="777" spans="1:31" ht="15.5">
      <c r="A777" s="45"/>
      <c r="B777" s="45"/>
      <c r="C777" s="52"/>
      <c r="D777" s="52"/>
      <c r="E777" s="52"/>
      <c r="F777" s="52"/>
      <c r="G777" s="53"/>
      <c r="H777" s="54"/>
      <c r="I777" s="52"/>
      <c r="J777" s="45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</row>
    <row r="778" spans="1:31" ht="15.5">
      <c r="A778" s="45"/>
      <c r="B778" s="45"/>
      <c r="C778" s="52"/>
      <c r="D778" s="52"/>
      <c r="E778" s="52"/>
      <c r="F778" s="52"/>
      <c r="G778" s="53"/>
      <c r="H778" s="54"/>
      <c r="I778" s="52"/>
      <c r="J778" s="45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</row>
    <row r="779" spans="1:31" ht="15.5">
      <c r="A779" s="45"/>
      <c r="B779" s="45"/>
      <c r="C779" s="52"/>
      <c r="D779" s="52"/>
      <c r="E779" s="52"/>
      <c r="F779" s="52"/>
      <c r="G779" s="53"/>
      <c r="H779" s="54"/>
      <c r="I779" s="52"/>
      <c r="J779" s="45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</row>
    <row r="780" spans="1:31" ht="15.5">
      <c r="A780" s="45"/>
      <c r="B780" s="45"/>
      <c r="C780" s="52"/>
      <c r="D780" s="52"/>
      <c r="E780" s="52"/>
      <c r="F780" s="52"/>
      <c r="G780" s="53"/>
      <c r="H780" s="54"/>
      <c r="I780" s="52"/>
      <c r="J780" s="45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</row>
    <row r="781" spans="1:31" ht="15.5">
      <c r="A781" s="45"/>
      <c r="B781" s="45"/>
      <c r="C781" s="52"/>
      <c r="D781" s="52"/>
      <c r="E781" s="52"/>
      <c r="F781" s="52"/>
      <c r="G781" s="53"/>
      <c r="H781" s="54"/>
      <c r="I781" s="52"/>
      <c r="J781" s="45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</row>
    <row r="782" spans="1:31" ht="15.5">
      <c r="A782" s="45"/>
      <c r="B782" s="45"/>
      <c r="C782" s="52"/>
      <c r="D782" s="52"/>
      <c r="E782" s="52"/>
      <c r="F782" s="52"/>
      <c r="G782" s="53"/>
      <c r="H782" s="54"/>
      <c r="I782" s="52"/>
      <c r="J782" s="45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</row>
    <row r="783" spans="1:31" ht="15.5">
      <c r="A783" s="45"/>
      <c r="B783" s="45"/>
      <c r="C783" s="52"/>
      <c r="D783" s="52"/>
      <c r="E783" s="52"/>
      <c r="F783" s="52"/>
      <c r="G783" s="53"/>
      <c r="H783" s="54"/>
      <c r="I783" s="52"/>
      <c r="J783" s="45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</row>
    <row r="784" spans="1:31" ht="15.5">
      <c r="A784" s="45"/>
      <c r="B784" s="45"/>
      <c r="C784" s="52"/>
      <c r="D784" s="52"/>
      <c r="E784" s="52"/>
      <c r="F784" s="52"/>
      <c r="G784" s="53"/>
      <c r="H784" s="54"/>
      <c r="I784" s="52"/>
      <c r="J784" s="45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</row>
    <row r="785" spans="1:31" ht="15.5">
      <c r="A785" s="45"/>
      <c r="B785" s="45"/>
      <c r="C785" s="52"/>
      <c r="D785" s="52"/>
      <c r="E785" s="52"/>
      <c r="F785" s="52"/>
      <c r="G785" s="53"/>
      <c r="H785" s="54"/>
      <c r="I785" s="52"/>
      <c r="J785" s="45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</row>
    <row r="786" spans="1:31" ht="15.5">
      <c r="A786" s="45"/>
      <c r="B786" s="45"/>
      <c r="C786" s="52"/>
      <c r="D786" s="52"/>
      <c r="E786" s="52"/>
      <c r="F786" s="52"/>
      <c r="G786" s="53"/>
      <c r="H786" s="54"/>
      <c r="I786" s="52"/>
      <c r="J786" s="45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</row>
    <row r="787" spans="1:31" ht="15.5">
      <c r="A787" s="45"/>
      <c r="B787" s="45"/>
      <c r="C787" s="52"/>
      <c r="D787" s="52"/>
      <c r="E787" s="52"/>
      <c r="F787" s="52"/>
      <c r="G787" s="53"/>
      <c r="H787" s="54"/>
      <c r="I787" s="52"/>
      <c r="J787" s="45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</row>
    <row r="788" spans="1:31" ht="15.5">
      <c r="A788" s="45"/>
      <c r="B788" s="45"/>
      <c r="C788" s="52"/>
      <c r="D788" s="52"/>
      <c r="E788" s="52"/>
      <c r="F788" s="52"/>
      <c r="G788" s="53"/>
      <c r="H788" s="54"/>
      <c r="I788" s="52"/>
      <c r="J788" s="45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</row>
    <row r="789" spans="1:31" ht="15.5">
      <c r="A789" s="45"/>
      <c r="B789" s="45"/>
      <c r="C789" s="52"/>
      <c r="D789" s="52"/>
      <c r="E789" s="52"/>
      <c r="F789" s="52"/>
      <c r="G789" s="53"/>
      <c r="H789" s="54"/>
      <c r="I789" s="52"/>
      <c r="J789" s="45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</row>
    <row r="790" spans="1:31" ht="15.5">
      <c r="A790" s="45"/>
      <c r="B790" s="45"/>
      <c r="C790" s="52"/>
      <c r="D790" s="52"/>
      <c r="E790" s="52"/>
      <c r="F790" s="52"/>
      <c r="G790" s="53"/>
      <c r="H790" s="54"/>
      <c r="I790" s="52"/>
      <c r="J790" s="45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</row>
    <row r="791" spans="1:31" ht="15.5">
      <c r="A791" s="45"/>
      <c r="B791" s="45"/>
      <c r="C791" s="52"/>
      <c r="D791" s="52"/>
      <c r="E791" s="52"/>
      <c r="F791" s="52"/>
      <c r="G791" s="53"/>
      <c r="H791" s="54"/>
      <c r="I791" s="52"/>
      <c r="J791" s="45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</row>
    <row r="792" spans="1:31" ht="15.5">
      <c r="A792" s="45"/>
      <c r="B792" s="45"/>
      <c r="C792" s="52"/>
      <c r="D792" s="52"/>
      <c r="E792" s="52"/>
      <c r="F792" s="52"/>
      <c r="G792" s="53"/>
      <c r="H792" s="54"/>
      <c r="I792" s="52"/>
      <c r="J792" s="45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</row>
    <row r="793" spans="1:31" ht="15.5">
      <c r="A793" s="45"/>
      <c r="B793" s="45"/>
      <c r="C793" s="52"/>
      <c r="D793" s="52"/>
      <c r="E793" s="52"/>
      <c r="F793" s="52"/>
      <c r="G793" s="53"/>
      <c r="H793" s="54"/>
      <c r="I793" s="52"/>
      <c r="J793" s="45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</row>
    <row r="794" spans="1:31" ht="15.5">
      <c r="A794" s="45"/>
      <c r="B794" s="45"/>
      <c r="C794" s="52"/>
      <c r="D794" s="52"/>
      <c r="E794" s="52"/>
      <c r="F794" s="52"/>
      <c r="G794" s="53"/>
      <c r="H794" s="54"/>
      <c r="I794" s="52"/>
      <c r="J794" s="45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</row>
    <row r="795" spans="1:31" ht="15.5">
      <c r="A795" s="45"/>
      <c r="B795" s="45"/>
      <c r="C795" s="52"/>
      <c r="D795" s="52"/>
      <c r="E795" s="52"/>
      <c r="F795" s="52"/>
      <c r="G795" s="53"/>
      <c r="H795" s="54"/>
      <c r="I795" s="52"/>
      <c r="J795" s="45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</row>
    <row r="796" spans="1:31" ht="15.5">
      <c r="A796" s="45"/>
      <c r="B796" s="45"/>
      <c r="C796" s="52"/>
      <c r="D796" s="52"/>
      <c r="E796" s="52"/>
      <c r="F796" s="52"/>
      <c r="G796" s="53"/>
      <c r="H796" s="54"/>
      <c r="I796" s="52"/>
      <c r="J796" s="45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</row>
    <row r="797" spans="1:31" ht="15.5">
      <c r="A797" s="45"/>
      <c r="B797" s="45"/>
      <c r="C797" s="52"/>
      <c r="D797" s="52"/>
      <c r="E797" s="52"/>
      <c r="F797" s="52"/>
      <c r="G797" s="53"/>
      <c r="H797" s="54"/>
      <c r="I797" s="52"/>
      <c r="J797" s="45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</row>
    <row r="798" spans="1:31" ht="15.5">
      <c r="A798" s="45"/>
      <c r="B798" s="45"/>
      <c r="C798" s="52"/>
      <c r="D798" s="52"/>
      <c r="E798" s="52"/>
      <c r="F798" s="52"/>
      <c r="G798" s="53"/>
      <c r="H798" s="54"/>
      <c r="I798" s="52"/>
      <c r="J798" s="45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</row>
    <row r="799" spans="1:31" ht="15.5">
      <c r="A799" s="45"/>
      <c r="B799" s="45"/>
      <c r="C799" s="52"/>
      <c r="D799" s="52"/>
      <c r="E799" s="52"/>
      <c r="F799" s="52"/>
      <c r="G799" s="53"/>
      <c r="H799" s="54"/>
      <c r="I799" s="52"/>
      <c r="J799" s="45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</row>
    <row r="800" spans="1:31" ht="15.5">
      <c r="A800" s="45"/>
      <c r="B800" s="45"/>
      <c r="C800" s="52"/>
      <c r="D800" s="52"/>
      <c r="E800" s="52"/>
      <c r="F800" s="52"/>
      <c r="G800" s="53"/>
      <c r="H800" s="54"/>
      <c r="I800" s="52"/>
      <c r="J800" s="45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</row>
    <row r="801" spans="1:31" ht="15.5">
      <c r="A801" s="45"/>
      <c r="B801" s="45"/>
      <c r="C801" s="52"/>
      <c r="D801" s="52"/>
      <c r="E801" s="52"/>
      <c r="F801" s="52"/>
      <c r="G801" s="53"/>
      <c r="H801" s="54"/>
      <c r="I801" s="52"/>
      <c r="J801" s="45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</row>
    <row r="802" spans="1:31" ht="15.5">
      <c r="A802" s="45"/>
      <c r="B802" s="45"/>
      <c r="C802" s="52"/>
      <c r="D802" s="52"/>
      <c r="E802" s="52"/>
      <c r="F802" s="52"/>
      <c r="G802" s="53"/>
      <c r="H802" s="54"/>
      <c r="I802" s="52"/>
      <c r="J802" s="45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</row>
    <row r="803" spans="1:31" ht="15.5">
      <c r="A803" s="45"/>
      <c r="B803" s="45"/>
      <c r="C803" s="52"/>
      <c r="D803" s="52"/>
      <c r="E803" s="52"/>
      <c r="F803" s="52"/>
      <c r="G803" s="53"/>
      <c r="H803" s="54"/>
      <c r="I803" s="52"/>
      <c r="J803" s="45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</row>
    <row r="804" spans="1:31" ht="15.5">
      <c r="A804" s="45"/>
      <c r="B804" s="45"/>
      <c r="C804" s="52"/>
      <c r="D804" s="52"/>
      <c r="E804" s="52"/>
      <c r="F804" s="52"/>
      <c r="G804" s="53"/>
      <c r="H804" s="54"/>
      <c r="I804" s="52"/>
      <c r="J804" s="45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</row>
    <row r="805" spans="1:31" ht="15.5">
      <c r="A805" s="45"/>
      <c r="B805" s="45"/>
      <c r="C805" s="52"/>
      <c r="D805" s="52"/>
      <c r="E805" s="52"/>
      <c r="F805" s="52"/>
      <c r="G805" s="53"/>
      <c r="H805" s="54"/>
      <c r="I805" s="52"/>
      <c r="J805" s="45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</row>
    <row r="806" spans="1:31" ht="15.5">
      <c r="A806" s="45"/>
      <c r="B806" s="45"/>
      <c r="C806" s="52"/>
      <c r="D806" s="52"/>
      <c r="E806" s="52"/>
      <c r="F806" s="52"/>
      <c r="G806" s="53"/>
      <c r="H806" s="54"/>
      <c r="I806" s="52"/>
      <c r="J806" s="45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</row>
    <row r="807" spans="1:31" ht="15.5">
      <c r="A807" s="45"/>
      <c r="B807" s="45"/>
      <c r="C807" s="52"/>
      <c r="D807" s="52"/>
      <c r="E807" s="52"/>
      <c r="F807" s="52"/>
      <c r="G807" s="53"/>
      <c r="H807" s="54"/>
      <c r="I807" s="52"/>
      <c r="J807" s="45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</row>
    <row r="808" spans="1:31" ht="15.5">
      <c r="A808" s="45"/>
      <c r="B808" s="45"/>
      <c r="C808" s="52"/>
      <c r="D808" s="52"/>
      <c r="E808" s="52"/>
      <c r="F808" s="52"/>
      <c r="G808" s="53"/>
      <c r="H808" s="54"/>
      <c r="I808" s="52"/>
      <c r="J808" s="45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</row>
    <row r="809" spans="1:31" ht="15.5">
      <c r="A809" s="45"/>
      <c r="B809" s="45"/>
      <c r="C809" s="52"/>
      <c r="D809" s="52"/>
      <c r="E809" s="52"/>
      <c r="F809" s="52"/>
      <c r="G809" s="53"/>
      <c r="H809" s="54"/>
      <c r="I809" s="52"/>
      <c r="J809" s="45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</row>
    <row r="810" spans="1:31" ht="15.5">
      <c r="A810" s="45"/>
      <c r="B810" s="45"/>
      <c r="C810" s="52"/>
      <c r="D810" s="52"/>
      <c r="E810" s="52"/>
      <c r="F810" s="52"/>
      <c r="G810" s="53"/>
      <c r="H810" s="54"/>
      <c r="I810" s="52"/>
      <c r="J810" s="45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</row>
    <row r="811" spans="1:31" ht="15.5">
      <c r="A811" s="45"/>
      <c r="B811" s="45"/>
      <c r="C811" s="52"/>
      <c r="D811" s="52"/>
      <c r="E811" s="52"/>
      <c r="F811" s="52"/>
      <c r="G811" s="53"/>
      <c r="H811" s="54"/>
      <c r="I811" s="52"/>
      <c r="J811" s="45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</row>
    <row r="812" spans="1:31" ht="15.5">
      <c r="A812" s="45"/>
      <c r="B812" s="45"/>
      <c r="C812" s="52"/>
      <c r="D812" s="52"/>
      <c r="E812" s="52"/>
      <c r="F812" s="52"/>
      <c r="G812" s="53"/>
      <c r="H812" s="54"/>
      <c r="I812" s="52"/>
      <c r="J812" s="45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</row>
    <row r="813" spans="1:31" ht="15.5">
      <c r="A813" s="45"/>
      <c r="B813" s="45"/>
      <c r="C813" s="52"/>
      <c r="D813" s="52"/>
      <c r="E813" s="52"/>
      <c r="F813" s="52"/>
      <c r="G813" s="53"/>
      <c r="H813" s="54"/>
      <c r="I813" s="52"/>
      <c r="J813" s="45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</row>
    <row r="814" spans="1:31" ht="15.5">
      <c r="A814" s="45"/>
      <c r="B814" s="45"/>
      <c r="C814" s="52"/>
      <c r="D814" s="52"/>
      <c r="E814" s="52"/>
      <c r="F814" s="52"/>
      <c r="G814" s="53"/>
      <c r="H814" s="54"/>
      <c r="I814" s="52"/>
      <c r="J814" s="45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</row>
    <row r="815" spans="1:31" ht="15.5">
      <c r="A815" s="45"/>
      <c r="B815" s="45"/>
      <c r="C815" s="52"/>
      <c r="D815" s="52"/>
      <c r="E815" s="52"/>
      <c r="F815" s="52"/>
      <c r="G815" s="53"/>
      <c r="H815" s="54"/>
      <c r="I815" s="52"/>
      <c r="J815" s="45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</row>
    <row r="816" spans="1:31" ht="15.5">
      <c r="A816" s="45"/>
      <c r="B816" s="45"/>
      <c r="C816" s="52"/>
      <c r="D816" s="52"/>
      <c r="E816" s="52"/>
      <c r="F816" s="52"/>
      <c r="G816" s="53"/>
      <c r="H816" s="54"/>
      <c r="I816" s="52"/>
      <c r="J816" s="45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</row>
    <row r="817" spans="1:31" ht="15.5">
      <c r="A817" s="45"/>
      <c r="B817" s="45"/>
      <c r="C817" s="52"/>
      <c r="D817" s="52"/>
      <c r="E817" s="52"/>
      <c r="F817" s="52"/>
      <c r="G817" s="53"/>
      <c r="H817" s="54"/>
      <c r="I817" s="52"/>
      <c r="J817" s="45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</row>
    <row r="818" spans="1:31" ht="15.5">
      <c r="A818" s="45"/>
      <c r="B818" s="45"/>
      <c r="C818" s="52"/>
      <c r="D818" s="52"/>
      <c r="E818" s="52"/>
      <c r="F818" s="52"/>
      <c r="G818" s="53"/>
      <c r="H818" s="54"/>
      <c r="I818" s="52"/>
      <c r="J818" s="45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</row>
    <row r="819" spans="1:31" ht="15.5">
      <c r="A819" s="45"/>
      <c r="B819" s="45"/>
      <c r="C819" s="52"/>
      <c r="D819" s="52"/>
      <c r="E819" s="52"/>
      <c r="F819" s="52"/>
      <c r="G819" s="53"/>
      <c r="H819" s="54"/>
      <c r="I819" s="52"/>
      <c r="J819" s="45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</row>
    <row r="820" spans="1:31" ht="15.5">
      <c r="A820" s="45"/>
      <c r="B820" s="45"/>
      <c r="C820" s="52"/>
      <c r="D820" s="52"/>
      <c r="E820" s="52"/>
      <c r="F820" s="52"/>
      <c r="G820" s="53"/>
      <c r="H820" s="54"/>
      <c r="I820" s="52"/>
      <c r="J820" s="45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</row>
    <row r="821" spans="1:31" ht="15.5">
      <c r="A821" s="45"/>
      <c r="B821" s="45"/>
      <c r="C821" s="52"/>
      <c r="D821" s="52"/>
      <c r="E821" s="52"/>
      <c r="F821" s="52"/>
      <c r="G821" s="53"/>
      <c r="H821" s="54"/>
      <c r="I821" s="52"/>
      <c r="J821" s="45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</row>
    <row r="822" spans="1:31" ht="15.5">
      <c r="A822" s="45"/>
      <c r="B822" s="45"/>
      <c r="C822" s="52"/>
      <c r="D822" s="52"/>
      <c r="E822" s="52"/>
      <c r="F822" s="52"/>
      <c r="G822" s="53"/>
      <c r="H822" s="54"/>
      <c r="I822" s="52"/>
      <c r="J822" s="45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</row>
    <row r="823" spans="1:31" ht="15.5">
      <c r="A823" s="45"/>
      <c r="B823" s="45"/>
      <c r="C823" s="52"/>
      <c r="D823" s="52"/>
      <c r="E823" s="52"/>
      <c r="F823" s="52"/>
      <c r="G823" s="53"/>
      <c r="H823" s="54"/>
      <c r="I823" s="52"/>
      <c r="J823" s="45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</row>
    <row r="824" spans="1:31" ht="15.5">
      <c r="A824" s="45"/>
      <c r="B824" s="45"/>
      <c r="C824" s="52"/>
      <c r="D824" s="52"/>
      <c r="E824" s="52"/>
      <c r="F824" s="52"/>
      <c r="G824" s="53"/>
      <c r="H824" s="54"/>
      <c r="I824" s="52"/>
      <c r="J824" s="45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</row>
    <row r="825" spans="1:31" ht="15.5">
      <c r="A825" s="45"/>
      <c r="B825" s="45"/>
      <c r="C825" s="52"/>
      <c r="D825" s="52"/>
      <c r="E825" s="52"/>
      <c r="F825" s="52"/>
      <c r="G825" s="53"/>
      <c r="H825" s="54"/>
      <c r="I825" s="52"/>
      <c r="J825" s="45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</row>
    <row r="826" spans="1:31" ht="15.5">
      <c r="A826" s="45"/>
      <c r="B826" s="45"/>
      <c r="C826" s="52"/>
      <c r="D826" s="52"/>
      <c r="E826" s="52"/>
      <c r="F826" s="52"/>
      <c r="G826" s="53"/>
      <c r="H826" s="54"/>
      <c r="I826" s="52"/>
      <c r="J826" s="45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</row>
    <row r="827" spans="1:31" ht="15.5">
      <c r="A827" s="45"/>
      <c r="B827" s="45"/>
      <c r="C827" s="52"/>
      <c r="D827" s="52"/>
      <c r="E827" s="52"/>
      <c r="F827" s="52"/>
      <c r="G827" s="53"/>
      <c r="H827" s="54"/>
      <c r="I827" s="52"/>
      <c r="J827" s="45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</row>
    <row r="828" spans="1:31" ht="15.5">
      <c r="A828" s="45"/>
      <c r="B828" s="45"/>
      <c r="C828" s="52"/>
      <c r="D828" s="52"/>
      <c r="E828" s="52"/>
      <c r="F828" s="52"/>
      <c r="G828" s="53"/>
      <c r="H828" s="54"/>
      <c r="I828" s="52"/>
      <c r="J828" s="45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</row>
    <row r="829" spans="1:31" ht="15.5">
      <c r="A829" s="45"/>
      <c r="B829" s="45"/>
      <c r="C829" s="52"/>
      <c r="D829" s="52"/>
      <c r="E829" s="52"/>
      <c r="F829" s="52"/>
      <c r="G829" s="53"/>
      <c r="H829" s="54"/>
      <c r="I829" s="52"/>
      <c r="J829" s="45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</row>
    <row r="830" spans="1:31" ht="15.5">
      <c r="A830" s="45"/>
      <c r="B830" s="45"/>
      <c r="C830" s="52"/>
      <c r="D830" s="52"/>
      <c r="E830" s="52"/>
      <c r="F830" s="52"/>
      <c r="G830" s="53"/>
      <c r="H830" s="54"/>
      <c r="I830" s="52"/>
      <c r="J830" s="45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</row>
    <row r="831" spans="1:31" ht="15.5">
      <c r="A831" s="45"/>
      <c r="B831" s="45"/>
      <c r="C831" s="52"/>
      <c r="D831" s="52"/>
      <c r="E831" s="52"/>
      <c r="F831" s="52"/>
      <c r="G831" s="53"/>
      <c r="H831" s="54"/>
      <c r="I831" s="52"/>
      <c r="J831" s="45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</row>
    <row r="832" spans="1:31" ht="15.5">
      <c r="A832" s="45"/>
      <c r="B832" s="45"/>
      <c r="C832" s="52"/>
      <c r="D832" s="52"/>
      <c r="E832" s="52"/>
      <c r="F832" s="52"/>
      <c r="G832" s="53"/>
      <c r="H832" s="54"/>
      <c r="I832" s="52"/>
      <c r="J832" s="45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</row>
    <row r="833" spans="1:31" ht="15.5">
      <c r="A833" s="45"/>
      <c r="B833" s="45"/>
      <c r="C833" s="52"/>
      <c r="D833" s="52"/>
      <c r="E833" s="52"/>
      <c r="F833" s="52"/>
      <c r="G833" s="53"/>
      <c r="H833" s="54"/>
      <c r="I833" s="52"/>
      <c r="J833" s="45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</row>
    <row r="834" spans="1:31" ht="15.5">
      <c r="A834" s="45"/>
      <c r="B834" s="45"/>
      <c r="C834" s="52"/>
      <c r="D834" s="52"/>
      <c r="E834" s="52"/>
      <c r="F834" s="52"/>
      <c r="G834" s="53"/>
      <c r="H834" s="54"/>
      <c r="I834" s="52"/>
      <c r="J834" s="45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</row>
    <row r="835" spans="1:31" ht="15.5">
      <c r="A835" s="45"/>
      <c r="B835" s="45"/>
      <c r="C835" s="52"/>
      <c r="D835" s="52"/>
      <c r="E835" s="52"/>
      <c r="F835" s="52"/>
      <c r="G835" s="53"/>
      <c r="H835" s="54"/>
      <c r="I835" s="52"/>
      <c r="J835" s="45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</row>
    <row r="836" spans="1:31" ht="15.5">
      <c r="A836" s="45"/>
      <c r="B836" s="45"/>
      <c r="C836" s="52"/>
      <c r="D836" s="52"/>
      <c r="E836" s="52"/>
      <c r="F836" s="52"/>
      <c r="G836" s="53"/>
      <c r="H836" s="54"/>
      <c r="I836" s="52"/>
      <c r="J836" s="45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</row>
    <row r="837" spans="1:31" ht="15.5">
      <c r="A837" s="45"/>
      <c r="B837" s="45"/>
      <c r="C837" s="52"/>
      <c r="D837" s="52"/>
      <c r="E837" s="52"/>
      <c r="F837" s="52"/>
      <c r="G837" s="53"/>
      <c r="H837" s="54"/>
      <c r="I837" s="52"/>
      <c r="J837" s="45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</row>
    <row r="838" spans="1:31" ht="15.5">
      <c r="A838" s="45"/>
      <c r="B838" s="45"/>
      <c r="C838" s="52"/>
      <c r="D838" s="52"/>
      <c r="E838" s="52"/>
      <c r="F838" s="52"/>
      <c r="G838" s="53"/>
      <c r="H838" s="54"/>
      <c r="I838" s="52"/>
      <c r="J838" s="45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</row>
    <row r="839" spans="1:31" ht="15.5">
      <c r="A839" s="45"/>
      <c r="B839" s="45"/>
      <c r="C839" s="52"/>
      <c r="D839" s="52"/>
      <c r="E839" s="52"/>
      <c r="F839" s="52"/>
      <c r="G839" s="53"/>
      <c r="H839" s="54"/>
      <c r="I839" s="52"/>
      <c r="J839" s="45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</row>
    <row r="840" spans="1:31" ht="15.5">
      <c r="A840" s="45"/>
      <c r="B840" s="45"/>
      <c r="C840" s="52"/>
      <c r="D840" s="52"/>
      <c r="E840" s="52"/>
      <c r="F840" s="52"/>
      <c r="G840" s="53"/>
      <c r="H840" s="54"/>
      <c r="I840" s="52"/>
      <c r="J840" s="45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</row>
    <row r="841" spans="1:31" ht="15.5">
      <c r="A841" s="45"/>
      <c r="B841" s="45"/>
      <c r="C841" s="52"/>
      <c r="D841" s="52"/>
      <c r="E841" s="52"/>
      <c r="F841" s="52"/>
      <c r="G841" s="53"/>
      <c r="H841" s="54"/>
      <c r="I841" s="52"/>
      <c r="J841" s="45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</row>
    <row r="842" spans="1:31" ht="15.5">
      <c r="A842" s="45"/>
      <c r="B842" s="45"/>
      <c r="C842" s="52"/>
      <c r="D842" s="52"/>
      <c r="E842" s="52"/>
      <c r="F842" s="52"/>
      <c r="G842" s="53"/>
      <c r="H842" s="54"/>
      <c r="I842" s="52"/>
      <c r="J842" s="45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</row>
    <row r="843" spans="1:31" ht="15.5">
      <c r="A843" s="45"/>
      <c r="B843" s="45"/>
      <c r="C843" s="52"/>
      <c r="D843" s="52"/>
      <c r="E843" s="52"/>
      <c r="F843" s="52"/>
      <c r="G843" s="53"/>
      <c r="H843" s="54"/>
      <c r="I843" s="52"/>
      <c r="J843" s="45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</row>
    <row r="844" spans="1:31" ht="15.5">
      <c r="A844" s="45"/>
      <c r="B844" s="45"/>
      <c r="C844" s="52"/>
      <c r="D844" s="52"/>
      <c r="E844" s="52"/>
      <c r="F844" s="52"/>
      <c r="G844" s="53"/>
      <c r="H844" s="54"/>
      <c r="I844" s="52"/>
      <c r="J844" s="45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</row>
    <row r="845" spans="1:31" ht="15.5">
      <c r="A845" s="45"/>
      <c r="B845" s="45"/>
      <c r="C845" s="52"/>
      <c r="D845" s="52"/>
      <c r="E845" s="52"/>
      <c r="F845" s="52"/>
      <c r="G845" s="53"/>
      <c r="H845" s="54"/>
      <c r="I845" s="52"/>
      <c r="J845" s="45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</row>
    <row r="846" spans="1:31" ht="15.5">
      <c r="A846" s="45"/>
      <c r="B846" s="45"/>
      <c r="C846" s="52"/>
      <c r="D846" s="52"/>
      <c r="E846" s="52"/>
      <c r="F846" s="52"/>
      <c r="G846" s="53"/>
      <c r="H846" s="54"/>
      <c r="I846" s="52"/>
      <c r="J846" s="45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</row>
    <row r="847" spans="1:31" ht="15.5">
      <c r="A847" s="45"/>
      <c r="B847" s="45"/>
      <c r="C847" s="52"/>
      <c r="D847" s="52"/>
      <c r="E847" s="52"/>
      <c r="F847" s="52"/>
      <c r="G847" s="53"/>
      <c r="H847" s="54"/>
      <c r="I847" s="52"/>
      <c r="J847" s="45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</row>
    <row r="848" spans="1:31" ht="15.5">
      <c r="A848" s="45"/>
      <c r="B848" s="45"/>
      <c r="C848" s="52"/>
      <c r="D848" s="52"/>
      <c r="E848" s="52"/>
      <c r="F848" s="52"/>
      <c r="G848" s="53"/>
      <c r="H848" s="54"/>
      <c r="I848" s="52"/>
      <c r="J848" s="45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</row>
    <row r="849" spans="1:31" ht="15.5">
      <c r="A849" s="45"/>
      <c r="B849" s="45"/>
      <c r="C849" s="52"/>
      <c r="D849" s="52"/>
      <c r="E849" s="52"/>
      <c r="F849" s="52"/>
      <c r="G849" s="53"/>
      <c r="H849" s="54"/>
      <c r="I849" s="52"/>
      <c r="J849" s="45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</row>
    <row r="850" spans="1:31" ht="15.5">
      <c r="A850" s="45"/>
      <c r="B850" s="45"/>
      <c r="C850" s="52"/>
      <c r="D850" s="52"/>
      <c r="E850" s="52"/>
      <c r="F850" s="52"/>
      <c r="G850" s="53"/>
      <c r="H850" s="54"/>
      <c r="I850" s="52"/>
      <c r="J850" s="45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</row>
    <row r="851" spans="1:31" ht="15.5">
      <c r="A851" s="45"/>
      <c r="B851" s="45"/>
      <c r="C851" s="52"/>
      <c r="D851" s="52"/>
      <c r="E851" s="52"/>
      <c r="F851" s="52"/>
      <c r="G851" s="53"/>
      <c r="H851" s="54"/>
      <c r="I851" s="52"/>
      <c r="J851" s="45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</row>
    <row r="852" spans="1:31" ht="15.5">
      <c r="A852" s="45"/>
      <c r="B852" s="45"/>
      <c r="C852" s="52"/>
      <c r="D852" s="52"/>
      <c r="E852" s="52"/>
      <c r="F852" s="52"/>
      <c r="G852" s="53"/>
      <c r="H852" s="54"/>
      <c r="I852" s="52"/>
      <c r="J852" s="45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</row>
    <row r="853" spans="1:31" ht="15.5">
      <c r="A853" s="45"/>
      <c r="B853" s="45"/>
      <c r="C853" s="52"/>
      <c r="D853" s="52"/>
      <c r="E853" s="52"/>
      <c r="F853" s="52"/>
      <c r="G853" s="53"/>
      <c r="H853" s="54"/>
      <c r="I853" s="52"/>
      <c r="J853" s="45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</row>
    <row r="854" spans="1:31" ht="15.5">
      <c r="A854" s="45"/>
      <c r="B854" s="45"/>
      <c r="C854" s="52"/>
      <c r="D854" s="52"/>
      <c r="E854" s="52"/>
      <c r="F854" s="52"/>
      <c r="G854" s="53"/>
      <c r="H854" s="54"/>
      <c r="I854" s="52"/>
      <c r="J854" s="45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</row>
    <row r="855" spans="1:31" ht="15.5">
      <c r="A855" s="45"/>
      <c r="B855" s="45"/>
      <c r="C855" s="52"/>
      <c r="D855" s="52"/>
      <c r="E855" s="52"/>
      <c r="F855" s="52"/>
      <c r="G855" s="53"/>
      <c r="H855" s="54"/>
      <c r="I855" s="52"/>
      <c r="J855" s="45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</row>
    <row r="856" spans="1:31" ht="15.5">
      <c r="A856" s="45"/>
      <c r="B856" s="45"/>
      <c r="C856" s="52"/>
      <c r="D856" s="52"/>
      <c r="E856" s="52"/>
      <c r="F856" s="52"/>
      <c r="G856" s="53"/>
      <c r="H856" s="54"/>
      <c r="I856" s="52"/>
      <c r="J856" s="45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</row>
    <row r="857" spans="1:31" ht="15.5">
      <c r="A857" s="45"/>
      <c r="B857" s="45"/>
      <c r="C857" s="52"/>
      <c r="D857" s="52"/>
      <c r="E857" s="52"/>
      <c r="F857" s="52"/>
      <c r="G857" s="53"/>
      <c r="H857" s="54"/>
      <c r="I857" s="52"/>
      <c r="J857" s="45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</row>
    <row r="858" spans="1:31" ht="15.5">
      <c r="A858" s="45"/>
      <c r="B858" s="45"/>
      <c r="C858" s="52"/>
      <c r="D858" s="52"/>
      <c r="E858" s="52"/>
      <c r="F858" s="52"/>
      <c r="G858" s="53"/>
      <c r="H858" s="54"/>
      <c r="I858" s="52"/>
      <c r="J858" s="45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</row>
    <row r="859" spans="1:31" ht="15.5">
      <c r="A859" s="45"/>
      <c r="B859" s="45"/>
      <c r="C859" s="52"/>
      <c r="D859" s="52"/>
      <c r="E859" s="52"/>
      <c r="F859" s="52"/>
      <c r="G859" s="53"/>
      <c r="H859" s="54"/>
      <c r="I859" s="52"/>
      <c r="J859" s="45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</row>
    <row r="860" spans="1:31" ht="15.5">
      <c r="A860" s="45"/>
      <c r="B860" s="45"/>
      <c r="C860" s="52"/>
      <c r="D860" s="52"/>
      <c r="E860" s="52"/>
      <c r="F860" s="52"/>
      <c r="G860" s="53"/>
      <c r="H860" s="54"/>
      <c r="I860" s="52"/>
      <c r="J860" s="45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</row>
    <row r="861" spans="1:31" ht="15.5">
      <c r="A861" s="45"/>
      <c r="B861" s="45"/>
      <c r="C861" s="52"/>
      <c r="D861" s="52"/>
      <c r="E861" s="52"/>
      <c r="F861" s="52"/>
      <c r="G861" s="53"/>
      <c r="H861" s="54"/>
      <c r="I861" s="52"/>
      <c r="J861" s="45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</row>
    <row r="862" spans="1:31" ht="15.5">
      <c r="A862" s="45"/>
      <c r="B862" s="45"/>
      <c r="C862" s="52"/>
      <c r="D862" s="52"/>
      <c r="E862" s="52"/>
      <c r="F862" s="52"/>
      <c r="G862" s="53"/>
      <c r="H862" s="54"/>
      <c r="I862" s="52"/>
      <c r="J862" s="45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</row>
    <row r="863" spans="1:31" ht="15.5">
      <c r="A863" s="45"/>
      <c r="B863" s="45"/>
      <c r="C863" s="52"/>
      <c r="D863" s="52"/>
      <c r="E863" s="52"/>
      <c r="F863" s="52"/>
      <c r="G863" s="53"/>
      <c r="H863" s="54"/>
      <c r="I863" s="52"/>
      <c r="J863" s="45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</row>
    <row r="864" spans="1:31" ht="15.5">
      <c r="A864" s="45"/>
      <c r="B864" s="45"/>
      <c r="C864" s="52"/>
      <c r="D864" s="52"/>
      <c r="E864" s="52"/>
      <c r="F864" s="52"/>
      <c r="G864" s="53"/>
      <c r="H864" s="54"/>
      <c r="I864" s="52"/>
      <c r="J864" s="45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</row>
    <row r="865" spans="1:31" ht="15.5">
      <c r="A865" s="45"/>
      <c r="B865" s="45"/>
      <c r="C865" s="52"/>
      <c r="D865" s="52"/>
      <c r="E865" s="52"/>
      <c r="F865" s="52"/>
      <c r="G865" s="53"/>
      <c r="H865" s="54"/>
      <c r="I865" s="52"/>
      <c r="J865" s="45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</row>
    <row r="866" spans="1:31" ht="15.5">
      <c r="A866" s="45"/>
      <c r="B866" s="45"/>
      <c r="C866" s="52"/>
      <c r="D866" s="52"/>
      <c r="E866" s="52"/>
      <c r="F866" s="52"/>
      <c r="G866" s="53"/>
      <c r="H866" s="54"/>
      <c r="I866" s="52"/>
      <c r="J866" s="45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</row>
    <row r="867" spans="1:31" ht="15.5">
      <c r="A867" s="45"/>
      <c r="B867" s="45"/>
      <c r="C867" s="52"/>
      <c r="D867" s="52"/>
      <c r="E867" s="52"/>
      <c r="F867" s="52"/>
      <c r="G867" s="53"/>
      <c r="H867" s="54"/>
      <c r="I867" s="52"/>
      <c r="J867" s="45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</row>
    <row r="868" spans="1:31" ht="15.5">
      <c r="A868" s="45"/>
      <c r="B868" s="45"/>
      <c r="C868" s="52"/>
      <c r="D868" s="52"/>
      <c r="E868" s="52"/>
      <c r="F868" s="52"/>
      <c r="G868" s="53"/>
      <c r="H868" s="54"/>
      <c r="I868" s="52"/>
      <c r="J868" s="45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</row>
    <row r="869" spans="1:31" ht="15.5">
      <c r="A869" s="45"/>
      <c r="B869" s="45"/>
      <c r="C869" s="52"/>
      <c r="D869" s="52"/>
      <c r="E869" s="52"/>
      <c r="F869" s="52"/>
      <c r="G869" s="53"/>
      <c r="H869" s="54"/>
      <c r="I869" s="52"/>
      <c r="J869" s="45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</row>
    <row r="870" spans="1:31" ht="15.5">
      <c r="A870" s="45"/>
      <c r="B870" s="45"/>
      <c r="C870" s="52"/>
      <c r="D870" s="52"/>
      <c r="E870" s="52"/>
      <c r="F870" s="52"/>
      <c r="G870" s="53"/>
      <c r="H870" s="54"/>
      <c r="I870" s="52"/>
      <c r="J870" s="45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</row>
    <row r="871" spans="1:31" ht="15.5">
      <c r="A871" s="45"/>
      <c r="B871" s="45"/>
      <c r="C871" s="52"/>
      <c r="D871" s="52"/>
      <c r="E871" s="52"/>
      <c r="F871" s="52"/>
      <c r="G871" s="53"/>
      <c r="H871" s="54"/>
      <c r="I871" s="52"/>
      <c r="J871" s="45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</row>
    <row r="872" spans="1:31" ht="15.5">
      <c r="A872" s="45"/>
      <c r="B872" s="45"/>
      <c r="C872" s="52"/>
      <c r="D872" s="52"/>
      <c r="E872" s="52"/>
      <c r="F872" s="52"/>
      <c r="G872" s="53"/>
      <c r="H872" s="54"/>
      <c r="I872" s="52"/>
      <c r="J872" s="45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</row>
    <row r="873" spans="1:31" ht="15.5">
      <c r="A873" s="45"/>
      <c r="B873" s="45"/>
      <c r="C873" s="52"/>
      <c r="D873" s="52"/>
      <c r="E873" s="52"/>
      <c r="F873" s="52"/>
      <c r="G873" s="53"/>
      <c r="H873" s="54"/>
      <c r="I873" s="52"/>
      <c r="J873" s="45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</row>
    <row r="874" spans="1:31" ht="15.5">
      <c r="A874" s="45"/>
      <c r="B874" s="45"/>
      <c r="C874" s="52"/>
      <c r="D874" s="52"/>
      <c r="E874" s="52"/>
      <c r="F874" s="52"/>
      <c r="G874" s="53"/>
      <c r="H874" s="54"/>
      <c r="I874" s="52"/>
      <c r="J874" s="45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</row>
    <row r="875" spans="1:31" ht="15.5">
      <c r="A875" s="45"/>
      <c r="B875" s="45"/>
      <c r="C875" s="52"/>
      <c r="D875" s="52"/>
      <c r="E875" s="52"/>
      <c r="F875" s="52"/>
      <c r="G875" s="53"/>
      <c r="H875" s="54"/>
      <c r="I875" s="52"/>
      <c r="J875" s="45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</row>
    <row r="876" spans="1:31" ht="15.5">
      <c r="A876" s="45"/>
      <c r="B876" s="45"/>
      <c r="C876" s="52"/>
      <c r="D876" s="52"/>
      <c r="E876" s="52"/>
      <c r="F876" s="52"/>
      <c r="G876" s="53"/>
      <c r="H876" s="54"/>
      <c r="I876" s="52"/>
      <c r="J876" s="45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</row>
    <row r="877" spans="1:31" ht="15.5">
      <c r="A877" s="45"/>
      <c r="B877" s="45"/>
      <c r="C877" s="52"/>
      <c r="D877" s="52"/>
      <c r="E877" s="52"/>
      <c r="F877" s="52"/>
      <c r="G877" s="53"/>
      <c r="H877" s="54"/>
      <c r="I877" s="52"/>
      <c r="J877" s="45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</row>
    <row r="878" spans="1:31" ht="15.5">
      <c r="A878" s="45"/>
      <c r="B878" s="45"/>
      <c r="C878" s="52"/>
      <c r="D878" s="52"/>
      <c r="E878" s="52"/>
      <c r="F878" s="52"/>
      <c r="G878" s="53"/>
      <c r="H878" s="54"/>
      <c r="I878" s="52"/>
      <c r="J878" s="45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</row>
    <row r="879" spans="1:31" ht="15.5">
      <c r="A879" s="45"/>
      <c r="B879" s="45"/>
      <c r="C879" s="52"/>
      <c r="D879" s="52"/>
      <c r="E879" s="52"/>
      <c r="F879" s="52"/>
      <c r="G879" s="53"/>
      <c r="H879" s="54"/>
      <c r="I879" s="52"/>
      <c r="J879" s="45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</row>
    <row r="880" spans="1:31" ht="15.5">
      <c r="A880" s="45"/>
      <c r="B880" s="45"/>
      <c r="C880" s="52"/>
      <c r="D880" s="52"/>
      <c r="E880" s="52"/>
      <c r="F880" s="52"/>
      <c r="G880" s="53"/>
      <c r="H880" s="54"/>
      <c r="I880" s="52"/>
      <c r="J880" s="45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</row>
    <row r="881" spans="1:31" ht="15.5">
      <c r="A881" s="45"/>
      <c r="B881" s="45"/>
      <c r="C881" s="52"/>
      <c r="D881" s="52"/>
      <c r="E881" s="52"/>
      <c r="F881" s="52"/>
      <c r="G881" s="53"/>
      <c r="H881" s="54"/>
      <c r="I881" s="52"/>
      <c r="J881" s="45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</row>
    <row r="882" spans="1:31" ht="15.5">
      <c r="A882" s="45"/>
      <c r="B882" s="45"/>
      <c r="C882" s="52"/>
      <c r="D882" s="52"/>
      <c r="E882" s="52"/>
      <c r="F882" s="52"/>
      <c r="G882" s="53"/>
      <c r="H882" s="54"/>
      <c r="I882" s="52"/>
      <c r="J882" s="45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</row>
    <row r="883" spans="1:31" ht="15.5">
      <c r="A883" s="45"/>
      <c r="B883" s="45"/>
      <c r="C883" s="52"/>
      <c r="D883" s="52"/>
      <c r="E883" s="52"/>
      <c r="F883" s="52"/>
      <c r="G883" s="53"/>
      <c r="H883" s="54"/>
      <c r="I883" s="52"/>
      <c r="J883" s="45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</row>
    <row r="884" spans="1:31" ht="15.5">
      <c r="A884" s="45"/>
      <c r="B884" s="45"/>
      <c r="C884" s="52"/>
      <c r="D884" s="52"/>
      <c r="E884" s="52"/>
      <c r="F884" s="52"/>
      <c r="G884" s="53"/>
      <c r="H884" s="54"/>
      <c r="I884" s="52"/>
      <c r="J884" s="45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</row>
    <row r="885" spans="1:31" ht="15.5">
      <c r="A885" s="45"/>
      <c r="B885" s="45"/>
      <c r="C885" s="52"/>
      <c r="D885" s="52"/>
      <c r="E885" s="52"/>
      <c r="F885" s="52"/>
      <c r="G885" s="53"/>
      <c r="H885" s="54"/>
      <c r="I885" s="52"/>
      <c r="J885" s="45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</row>
    <row r="886" spans="1:31" ht="15.5">
      <c r="A886" s="45"/>
      <c r="B886" s="45"/>
      <c r="C886" s="52"/>
      <c r="D886" s="52"/>
      <c r="E886" s="52"/>
      <c r="F886" s="52"/>
      <c r="G886" s="53"/>
      <c r="H886" s="54"/>
      <c r="I886" s="52"/>
      <c r="J886" s="45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</row>
    <row r="887" spans="1:31" ht="15.5">
      <c r="A887" s="45"/>
      <c r="B887" s="45"/>
      <c r="C887" s="52"/>
      <c r="D887" s="52"/>
      <c r="E887" s="52"/>
      <c r="F887" s="52"/>
      <c r="G887" s="53"/>
      <c r="H887" s="54"/>
      <c r="I887" s="52"/>
      <c r="J887" s="45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</row>
    <row r="888" spans="1:31" ht="15.5">
      <c r="A888" s="45"/>
      <c r="B888" s="45"/>
      <c r="C888" s="52"/>
      <c r="D888" s="52"/>
      <c r="E888" s="52"/>
      <c r="F888" s="52"/>
      <c r="G888" s="53"/>
      <c r="H888" s="54"/>
      <c r="I888" s="52"/>
      <c r="J888" s="45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</row>
    <row r="889" spans="1:31" ht="15.5">
      <c r="A889" s="45"/>
      <c r="B889" s="45"/>
      <c r="C889" s="52"/>
      <c r="D889" s="52"/>
      <c r="E889" s="52"/>
      <c r="F889" s="52"/>
      <c r="G889" s="53"/>
      <c r="H889" s="54"/>
      <c r="I889" s="52"/>
      <c r="J889" s="45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</row>
    <row r="890" spans="1:31" ht="15.5">
      <c r="A890" s="45"/>
      <c r="B890" s="45"/>
      <c r="C890" s="52"/>
      <c r="D890" s="52"/>
      <c r="E890" s="52"/>
      <c r="F890" s="52"/>
      <c r="G890" s="53"/>
      <c r="H890" s="54"/>
      <c r="I890" s="52"/>
      <c r="J890" s="45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</row>
    <row r="891" spans="1:31" ht="15.5">
      <c r="A891" s="45"/>
      <c r="B891" s="45"/>
      <c r="C891" s="52"/>
      <c r="D891" s="52"/>
      <c r="E891" s="52"/>
      <c r="F891" s="52"/>
      <c r="G891" s="53"/>
      <c r="H891" s="54"/>
      <c r="I891" s="52"/>
      <c r="J891" s="45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</row>
    <row r="892" spans="1:31" ht="15.5">
      <c r="A892" s="45"/>
      <c r="B892" s="45"/>
      <c r="C892" s="52"/>
      <c r="D892" s="52"/>
      <c r="E892" s="52"/>
      <c r="F892" s="52"/>
      <c r="G892" s="53"/>
      <c r="H892" s="54"/>
      <c r="I892" s="52"/>
      <c r="J892" s="45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</row>
    <row r="893" spans="1:31" ht="15.5">
      <c r="A893" s="45"/>
      <c r="B893" s="45"/>
      <c r="C893" s="52"/>
      <c r="D893" s="52"/>
      <c r="E893" s="52"/>
      <c r="F893" s="52"/>
      <c r="G893" s="53"/>
      <c r="H893" s="54"/>
      <c r="I893" s="52"/>
      <c r="J893" s="45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</row>
    <row r="894" spans="1:31" ht="15.5">
      <c r="A894" s="45"/>
      <c r="B894" s="45"/>
      <c r="C894" s="52"/>
      <c r="D894" s="52"/>
      <c r="E894" s="52"/>
      <c r="F894" s="52"/>
      <c r="G894" s="53"/>
      <c r="H894" s="54"/>
      <c r="I894" s="52"/>
      <c r="J894" s="45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</row>
    <row r="895" spans="1:31" ht="15.5">
      <c r="A895" s="45"/>
      <c r="B895" s="45"/>
      <c r="C895" s="52"/>
      <c r="D895" s="52"/>
      <c r="E895" s="52"/>
      <c r="F895" s="52"/>
      <c r="G895" s="53"/>
      <c r="H895" s="54"/>
      <c r="I895" s="52"/>
      <c r="J895" s="45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</row>
    <row r="896" spans="1:31" ht="15.5">
      <c r="A896" s="45"/>
      <c r="B896" s="45"/>
      <c r="C896" s="52"/>
      <c r="D896" s="52"/>
      <c r="E896" s="52"/>
      <c r="F896" s="52"/>
      <c r="G896" s="53"/>
      <c r="H896" s="54"/>
      <c r="I896" s="52"/>
      <c r="J896" s="45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</row>
    <row r="897" spans="1:31" ht="15.5">
      <c r="A897" s="45"/>
      <c r="B897" s="45"/>
      <c r="C897" s="52"/>
      <c r="D897" s="52"/>
      <c r="E897" s="52"/>
      <c r="F897" s="52"/>
      <c r="G897" s="53"/>
      <c r="H897" s="54"/>
      <c r="I897" s="52"/>
      <c r="J897" s="45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</row>
    <row r="898" spans="1:31" ht="15.5">
      <c r="A898" s="45"/>
      <c r="B898" s="45"/>
      <c r="C898" s="52"/>
      <c r="D898" s="52"/>
      <c r="E898" s="52"/>
      <c r="F898" s="52"/>
      <c r="G898" s="53"/>
      <c r="H898" s="54"/>
      <c r="I898" s="52"/>
      <c r="J898" s="45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</row>
    <row r="899" spans="1:31" ht="15.5">
      <c r="A899" s="45"/>
      <c r="B899" s="45"/>
      <c r="C899" s="52"/>
      <c r="D899" s="52"/>
      <c r="E899" s="52"/>
      <c r="F899" s="52"/>
      <c r="G899" s="53"/>
      <c r="H899" s="54"/>
      <c r="I899" s="52"/>
      <c r="J899" s="45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</row>
    <row r="900" spans="1:31" ht="15.5">
      <c r="A900" s="45"/>
      <c r="B900" s="45"/>
      <c r="C900" s="52"/>
      <c r="D900" s="52"/>
      <c r="E900" s="52"/>
      <c r="F900" s="52"/>
      <c r="G900" s="53"/>
      <c r="H900" s="54"/>
      <c r="I900" s="52"/>
      <c r="J900" s="45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</row>
    <row r="901" spans="1:31" ht="15.5">
      <c r="A901" s="45"/>
      <c r="B901" s="45"/>
      <c r="C901" s="52"/>
      <c r="D901" s="52"/>
      <c r="E901" s="52"/>
      <c r="F901" s="52"/>
      <c r="G901" s="53"/>
      <c r="H901" s="54"/>
      <c r="I901" s="52"/>
      <c r="J901" s="45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</row>
    <row r="902" spans="1:31" ht="15.5">
      <c r="A902" s="45"/>
      <c r="B902" s="45"/>
      <c r="C902" s="52"/>
      <c r="D902" s="52"/>
      <c r="E902" s="52"/>
      <c r="F902" s="52"/>
      <c r="G902" s="53"/>
      <c r="H902" s="54"/>
      <c r="I902" s="52"/>
      <c r="J902" s="45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</row>
    <row r="903" spans="1:31" ht="15.5">
      <c r="A903" s="45"/>
      <c r="B903" s="45"/>
      <c r="C903" s="52"/>
      <c r="D903" s="52"/>
      <c r="E903" s="52"/>
      <c r="F903" s="52"/>
      <c r="G903" s="53"/>
      <c r="H903" s="54"/>
      <c r="I903" s="52"/>
      <c r="J903" s="45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</row>
    <row r="904" spans="1:31" ht="15.5">
      <c r="A904" s="45"/>
      <c r="B904" s="45"/>
      <c r="C904" s="52"/>
      <c r="D904" s="52"/>
      <c r="E904" s="52"/>
      <c r="F904" s="52"/>
      <c r="G904" s="53"/>
      <c r="H904" s="54"/>
      <c r="I904" s="52"/>
      <c r="J904" s="45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</row>
    <row r="905" spans="1:31" ht="15.5">
      <c r="A905" s="45"/>
      <c r="B905" s="45"/>
      <c r="C905" s="52"/>
      <c r="D905" s="52"/>
      <c r="E905" s="52"/>
      <c r="F905" s="52"/>
      <c r="G905" s="53"/>
      <c r="H905" s="54"/>
      <c r="I905" s="52"/>
      <c r="J905" s="45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</row>
    <row r="906" spans="1:31" ht="15.5">
      <c r="A906" s="45"/>
      <c r="B906" s="45"/>
      <c r="C906" s="52"/>
      <c r="D906" s="52"/>
      <c r="E906" s="52"/>
      <c r="F906" s="52"/>
      <c r="G906" s="53"/>
      <c r="H906" s="54"/>
      <c r="I906" s="52"/>
      <c r="J906" s="45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</row>
    <row r="907" spans="1:31" ht="15.5">
      <c r="A907" s="45"/>
      <c r="B907" s="45"/>
      <c r="C907" s="52"/>
      <c r="D907" s="52"/>
      <c r="E907" s="52"/>
      <c r="F907" s="52"/>
      <c r="G907" s="53"/>
      <c r="H907" s="54"/>
      <c r="I907" s="52"/>
      <c r="J907" s="45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</row>
    <row r="908" spans="1:31" ht="15.5">
      <c r="A908" s="45"/>
      <c r="B908" s="45"/>
      <c r="C908" s="52"/>
      <c r="D908" s="52"/>
      <c r="E908" s="52"/>
      <c r="F908" s="52"/>
      <c r="G908" s="53"/>
      <c r="H908" s="54"/>
      <c r="I908" s="52"/>
      <c r="J908" s="45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</row>
    <row r="909" spans="1:31" ht="15.5">
      <c r="A909" s="45"/>
      <c r="B909" s="45"/>
      <c r="C909" s="52"/>
      <c r="D909" s="52"/>
      <c r="E909" s="52"/>
      <c r="F909" s="52"/>
      <c r="G909" s="53"/>
      <c r="H909" s="54"/>
      <c r="I909" s="52"/>
      <c r="J909" s="45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</row>
    <row r="910" spans="1:31" ht="15.5">
      <c r="A910" s="45"/>
      <c r="B910" s="45"/>
      <c r="C910" s="52"/>
      <c r="D910" s="52"/>
      <c r="E910" s="52"/>
      <c r="F910" s="52"/>
      <c r="G910" s="53"/>
      <c r="H910" s="54"/>
      <c r="I910" s="52"/>
      <c r="J910" s="45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</row>
    <row r="911" spans="1:31" ht="15.5">
      <c r="A911" s="45"/>
      <c r="B911" s="45"/>
      <c r="C911" s="52"/>
      <c r="D911" s="52"/>
      <c r="E911" s="52"/>
      <c r="F911" s="52"/>
      <c r="G911" s="53"/>
      <c r="H911" s="54"/>
      <c r="I911" s="52"/>
      <c r="J911" s="45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</row>
    <row r="912" spans="1:31" ht="15.5">
      <c r="A912" s="45"/>
      <c r="B912" s="45"/>
      <c r="C912" s="52"/>
      <c r="D912" s="52"/>
      <c r="E912" s="52"/>
      <c r="F912" s="52"/>
      <c r="G912" s="53"/>
      <c r="H912" s="54"/>
      <c r="I912" s="52"/>
      <c r="J912" s="45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</row>
    <row r="913" spans="1:31" ht="15.5">
      <c r="A913" s="45"/>
      <c r="B913" s="45"/>
      <c r="C913" s="52"/>
      <c r="D913" s="52"/>
      <c r="E913" s="52"/>
      <c r="F913" s="52"/>
      <c r="G913" s="53"/>
      <c r="H913" s="54"/>
      <c r="I913" s="52"/>
      <c r="J913" s="45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</row>
    <row r="914" spans="1:31" ht="15.5">
      <c r="A914" s="45"/>
      <c r="B914" s="45"/>
      <c r="C914" s="52"/>
      <c r="D914" s="52"/>
      <c r="E914" s="52"/>
      <c r="F914" s="52"/>
      <c r="G914" s="53"/>
      <c r="H914" s="54"/>
      <c r="I914" s="52"/>
      <c r="J914" s="45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</row>
    <row r="915" spans="1:31" ht="15.5">
      <c r="A915" s="45"/>
      <c r="B915" s="45"/>
      <c r="C915" s="52"/>
      <c r="D915" s="52"/>
      <c r="E915" s="52"/>
      <c r="F915" s="52"/>
      <c r="G915" s="53"/>
      <c r="H915" s="54"/>
      <c r="I915" s="52"/>
      <c r="J915" s="45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</row>
    <row r="916" spans="1:31" ht="15.5">
      <c r="A916" s="45"/>
      <c r="B916" s="45"/>
      <c r="C916" s="52"/>
      <c r="D916" s="52"/>
      <c r="E916" s="52"/>
      <c r="F916" s="52"/>
      <c r="G916" s="53"/>
      <c r="H916" s="54"/>
      <c r="I916" s="52"/>
      <c r="J916" s="45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</row>
    <row r="917" spans="1:31" ht="15.5">
      <c r="A917" s="45"/>
      <c r="B917" s="45"/>
      <c r="C917" s="52"/>
      <c r="D917" s="52"/>
      <c r="E917" s="52"/>
      <c r="F917" s="52"/>
      <c r="G917" s="53"/>
      <c r="H917" s="54"/>
      <c r="I917" s="52"/>
      <c r="J917" s="45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</row>
    <row r="918" spans="1:31" ht="15.5">
      <c r="A918" s="45"/>
      <c r="B918" s="45"/>
      <c r="C918" s="52"/>
      <c r="D918" s="52"/>
      <c r="E918" s="52"/>
      <c r="F918" s="52"/>
      <c r="G918" s="53"/>
      <c r="H918" s="54"/>
      <c r="I918" s="52"/>
      <c r="J918" s="45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</row>
    <row r="919" spans="1:31" ht="15.5">
      <c r="A919" s="45"/>
      <c r="B919" s="45"/>
      <c r="C919" s="52"/>
      <c r="D919" s="52"/>
      <c r="E919" s="52"/>
      <c r="F919" s="52"/>
      <c r="G919" s="53"/>
      <c r="H919" s="54"/>
      <c r="I919" s="52"/>
      <c r="J919" s="45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</row>
    <row r="920" spans="1:31" ht="15.5">
      <c r="A920" s="45"/>
      <c r="B920" s="45"/>
      <c r="C920" s="52"/>
      <c r="D920" s="52"/>
      <c r="E920" s="52"/>
      <c r="F920" s="52"/>
      <c r="G920" s="53"/>
      <c r="H920" s="54"/>
      <c r="I920" s="52"/>
      <c r="J920" s="45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</row>
    <row r="921" spans="1:31" ht="15.5">
      <c r="A921" s="45"/>
      <c r="B921" s="45"/>
      <c r="C921" s="52"/>
      <c r="D921" s="52"/>
      <c r="E921" s="52"/>
      <c r="F921" s="52"/>
      <c r="G921" s="53"/>
      <c r="H921" s="54"/>
      <c r="I921" s="52"/>
      <c r="J921" s="45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</row>
    <row r="922" spans="1:31" ht="15.5">
      <c r="A922" s="45"/>
      <c r="B922" s="45"/>
      <c r="C922" s="52"/>
      <c r="D922" s="52"/>
      <c r="E922" s="52"/>
      <c r="F922" s="52"/>
      <c r="G922" s="53"/>
      <c r="H922" s="54"/>
      <c r="I922" s="52"/>
      <c r="J922" s="45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</row>
    <row r="923" spans="1:31" ht="15.5">
      <c r="A923" s="45"/>
      <c r="B923" s="45"/>
      <c r="C923" s="52"/>
      <c r="D923" s="52"/>
      <c r="E923" s="52"/>
      <c r="F923" s="52"/>
      <c r="G923" s="53"/>
      <c r="H923" s="54"/>
      <c r="I923" s="52"/>
      <c r="J923" s="45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</row>
    <row r="924" spans="1:31" ht="15.5">
      <c r="A924" s="45"/>
      <c r="B924" s="45"/>
      <c r="C924" s="52"/>
      <c r="D924" s="52"/>
      <c r="E924" s="52"/>
      <c r="F924" s="52"/>
      <c r="G924" s="53"/>
      <c r="H924" s="54"/>
      <c r="I924" s="52"/>
      <c r="J924" s="45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</row>
    <row r="925" spans="1:31" ht="15.5">
      <c r="A925" s="45"/>
      <c r="B925" s="45"/>
      <c r="C925" s="52"/>
      <c r="D925" s="52"/>
      <c r="E925" s="52"/>
      <c r="F925" s="52"/>
      <c r="G925" s="53"/>
      <c r="H925" s="54"/>
      <c r="I925" s="52"/>
      <c r="J925" s="45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</row>
    <row r="926" spans="1:31" ht="15.5">
      <c r="A926" s="45"/>
      <c r="B926" s="45"/>
      <c r="C926" s="52"/>
      <c r="D926" s="52"/>
      <c r="E926" s="52"/>
      <c r="F926" s="52"/>
      <c r="G926" s="53"/>
      <c r="H926" s="54"/>
      <c r="I926" s="52"/>
      <c r="J926" s="45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</row>
    <row r="927" spans="1:31" ht="15.5">
      <c r="A927" s="45"/>
      <c r="B927" s="45"/>
      <c r="C927" s="52"/>
      <c r="D927" s="52"/>
      <c r="E927" s="52"/>
      <c r="F927" s="52"/>
      <c r="G927" s="53"/>
      <c r="H927" s="54"/>
      <c r="I927" s="52"/>
      <c r="J927" s="45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</row>
    <row r="928" spans="1:31" ht="15.5">
      <c r="A928" s="45"/>
      <c r="B928" s="45"/>
      <c r="C928" s="52"/>
      <c r="D928" s="52"/>
      <c r="E928" s="52"/>
      <c r="F928" s="52"/>
      <c r="G928" s="53"/>
      <c r="H928" s="54"/>
      <c r="I928" s="52"/>
      <c r="J928" s="45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</row>
    <row r="929" spans="1:31" ht="15.5">
      <c r="A929" s="45"/>
      <c r="B929" s="45"/>
      <c r="C929" s="52"/>
      <c r="D929" s="52"/>
      <c r="E929" s="52"/>
      <c r="F929" s="52"/>
      <c r="G929" s="53"/>
      <c r="H929" s="54"/>
      <c r="I929" s="52"/>
      <c r="J929" s="45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</row>
    <row r="930" spans="1:31" ht="15.5">
      <c r="A930" s="45"/>
      <c r="B930" s="45"/>
      <c r="C930" s="52"/>
      <c r="D930" s="52"/>
      <c r="E930" s="52"/>
      <c r="F930" s="52"/>
      <c r="G930" s="53"/>
      <c r="H930" s="54"/>
      <c r="I930" s="52"/>
      <c r="J930" s="45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</row>
    <row r="931" spans="1:31" ht="15.5">
      <c r="A931" s="45"/>
      <c r="B931" s="45"/>
      <c r="C931" s="52"/>
      <c r="D931" s="52"/>
      <c r="E931" s="52"/>
      <c r="F931" s="52"/>
      <c r="G931" s="53"/>
      <c r="H931" s="54"/>
      <c r="I931" s="52"/>
      <c r="J931" s="45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</row>
    <row r="932" spans="1:31" ht="15.5">
      <c r="A932" s="45"/>
      <c r="B932" s="45"/>
      <c r="C932" s="52"/>
      <c r="D932" s="52"/>
      <c r="E932" s="52"/>
      <c r="F932" s="52"/>
      <c r="G932" s="53"/>
      <c r="H932" s="54"/>
      <c r="I932" s="52"/>
      <c r="J932" s="45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</row>
    <row r="933" spans="1:31" ht="15.5">
      <c r="A933" s="45"/>
      <c r="B933" s="45"/>
      <c r="C933" s="52"/>
      <c r="D933" s="52"/>
      <c r="E933" s="52"/>
      <c r="F933" s="52"/>
      <c r="G933" s="53"/>
      <c r="H933" s="54"/>
      <c r="I933" s="52"/>
      <c r="J933" s="45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</row>
    <row r="934" spans="1:31" ht="15.5">
      <c r="A934" s="45"/>
      <c r="B934" s="45"/>
      <c r="C934" s="52"/>
      <c r="D934" s="52"/>
      <c r="E934" s="52"/>
      <c r="F934" s="52"/>
      <c r="G934" s="53"/>
      <c r="H934" s="54"/>
      <c r="I934" s="52"/>
      <c r="J934" s="45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</row>
    <row r="935" spans="1:31" ht="15.5">
      <c r="A935" s="45"/>
      <c r="B935" s="45"/>
      <c r="C935" s="52"/>
      <c r="D935" s="52"/>
      <c r="E935" s="52"/>
      <c r="F935" s="52"/>
      <c r="G935" s="53"/>
      <c r="H935" s="54"/>
      <c r="I935" s="52"/>
      <c r="J935" s="45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</row>
    <row r="936" spans="1:31" ht="15.5">
      <c r="A936" s="45"/>
      <c r="B936" s="45"/>
      <c r="C936" s="52"/>
      <c r="D936" s="52"/>
      <c r="E936" s="52"/>
      <c r="F936" s="52"/>
      <c r="G936" s="53"/>
      <c r="H936" s="54"/>
      <c r="I936" s="52"/>
      <c r="J936" s="45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</row>
    <row r="937" spans="1:31" ht="15.5">
      <c r="A937" s="45"/>
      <c r="B937" s="45"/>
      <c r="C937" s="52"/>
      <c r="D937" s="52"/>
      <c r="E937" s="52"/>
      <c r="F937" s="52"/>
      <c r="G937" s="53"/>
      <c r="H937" s="54"/>
      <c r="I937" s="52"/>
      <c r="J937" s="45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</row>
    <row r="938" spans="1:31" ht="15.5">
      <c r="A938" s="45"/>
      <c r="B938" s="45"/>
      <c r="C938" s="52"/>
      <c r="D938" s="52"/>
      <c r="E938" s="52"/>
      <c r="F938" s="52"/>
      <c r="G938" s="53"/>
      <c r="H938" s="54"/>
      <c r="I938" s="52"/>
      <c r="J938" s="45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</row>
    <row r="939" spans="1:31" ht="15.5">
      <c r="A939" s="45"/>
      <c r="B939" s="45"/>
      <c r="C939" s="52"/>
      <c r="D939" s="52"/>
      <c r="E939" s="52"/>
      <c r="F939" s="52"/>
      <c r="G939" s="53"/>
      <c r="H939" s="54"/>
      <c r="I939" s="52"/>
      <c r="J939" s="45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</row>
    <row r="940" spans="1:31" ht="15.5">
      <c r="A940" s="45"/>
      <c r="B940" s="45"/>
      <c r="C940" s="52"/>
      <c r="D940" s="52"/>
      <c r="E940" s="52"/>
      <c r="F940" s="52"/>
      <c r="G940" s="53"/>
      <c r="H940" s="54"/>
      <c r="I940" s="52"/>
      <c r="J940" s="45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</row>
    <row r="941" spans="1:31" ht="15.5">
      <c r="A941" s="45"/>
      <c r="B941" s="45"/>
      <c r="C941" s="52"/>
      <c r="D941" s="52"/>
      <c r="E941" s="52"/>
      <c r="F941" s="52"/>
      <c r="G941" s="53"/>
      <c r="H941" s="54"/>
      <c r="I941" s="52"/>
      <c r="J941" s="45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</row>
    <row r="942" spans="1:31" ht="15.5">
      <c r="A942" s="45"/>
      <c r="B942" s="45"/>
      <c r="C942" s="52"/>
      <c r="D942" s="52"/>
      <c r="E942" s="52"/>
      <c r="F942" s="52"/>
      <c r="G942" s="53"/>
      <c r="H942" s="54"/>
      <c r="I942" s="52"/>
      <c r="J942" s="45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</row>
    <row r="943" spans="1:31" ht="15.5">
      <c r="A943" s="45"/>
      <c r="B943" s="45"/>
      <c r="C943" s="52"/>
      <c r="D943" s="52"/>
      <c r="E943" s="52"/>
      <c r="F943" s="52"/>
      <c r="G943" s="53"/>
      <c r="H943" s="54"/>
      <c r="I943" s="52"/>
      <c r="J943" s="45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</row>
    <row r="944" spans="1:31" ht="15.5">
      <c r="A944" s="45"/>
      <c r="B944" s="45"/>
      <c r="C944" s="52"/>
      <c r="D944" s="52"/>
      <c r="E944" s="52"/>
      <c r="F944" s="52"/>
      <c r="G944" s="53"/>
      <c r="H944" s="54"/>
      <c r="I944" s="52"/>
      <c r="J944" s="45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</row>
    <row r="945" spans="1:31" ht="15.5">
      <c r="A945" s="45"/>
      <c r="B945" s="45"/>
      <c r="C945" s="52"/>
      <c r="D945" s="52"/>
      <c r="E945" s="52"/>
      <c r="F945" s="52"/>
      <c r="G945" s="53"/>
      <c r="H945" s="54"/>
      <c r="I945" s="52"/>
      <c r="J945" s="45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</row>
    <row r="946" spans="1:31" ht="15.5">
      <c r="A946" s="45"/>
      <c r="B946" s="45"/>
      <c r="C946" s="52"/>
      <c r="D946" s="52"/>
      <c r="E946" s="52"/>
      <c r="F946" s="52"/>
      <c r="G946" s="53"/>
      <c r="H946" s="54"/>
      <c r="I946" s="52"/>
      <c r="J946" s="45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</row>
    <row r="947" spans="1:31" ht="15.5">
      <c r="A947" s="45"/>
      <c r="B947" s="45"/>
      <c r="C947" s="52"/>
      <c r="D947" s="52"/>
      <c r="E947" s="52"/>
      <c r="F947" s="52"/>
      <c r="G947" s="53"/>
      <c r="H947" s="54"/>
      <c r="I947" s="52"/>
      <c r="J947" s="45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</row>
    <row r="948" spans="1:31" ht="15.5">
      <c r="A948" s="45"/>
      <c r="B948" s="45"/>
      <c r="C948" s="52"/>
      <c r="D948" s="52"/>
      <c r="E948" s="52"/>
      <c r="F948" s="52"/>
      <c r="G948" s="53"/>
      <c r="H948" s="54"/>
      <c r="I948" s="52"/>
      <c r="J948" s="45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</row>
    <row r="949" spans="1:31" ht="15.5">
      <c r="A949" s="45"/>
      <c r="B949" s="45"/>
      <c r="C949" s="52"/>
      <c r="D949" s="52"/>
      <c r="E949" s="52"/>
      <c r="F949" s="52"/>
      <c r="G949" s="53"/>
      <c r="H949" s="54"/>
      <c r="I949" s="52"/>
      <c r="J949" s="45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</row>
    <row r="950" spans="1:31" ht="15.5">
      <c r="A950" s="45"/>
      <c r="B950" s="45"/>
      <c r="C950" s="52"/>
      <c r="D950" s="52"/>
      <c r="E950" s="52"/>
      <c r="F950" s="52"/>
      <c r="G950" s="53"/>
      <c r="H950" s="54"/>
      <c r="I950" s="52"/>
      <c r="J950" s="45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</row>
    <row r="951" spans="1:31" ht="15.5">
      <c r="A951" s="45"/>
      <c r="B951" s="45"/>
      <c r="C951" s="52"/>
      <c r="D951" s="52"/>
      <c r="E951" s="52"/>
      <c r="F951" s="52"/>
      <c r="G951" s="53"/>
      <c r="H951" s="54"/>
      <c r="I951" s="52"/>
      <c r="J951" s="45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</row>
    <row r="952" spans="1:31" ht="15.5">
      <c r="A952" s="45"/>
      <c r="B952" s="45"/>
      <c r="C952" s="52"/>
      <c r="D952" s="52"/>
      <c r="E952" s="52"/>
      <c r="F952" s="52"/>
      <c r="G952" s="53"/>
      <c r="H952" s="54"/>
      <c r="I952" s="52"/>
      <c r="J952" s="45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</row>
    <row r="953" spans="1:31" ht="15.5">
      <c r="A953" s="45"/>
      <c r="B953" s="45"/>
      <c r="C953" s="52"/>
      <c r="D953" s="52"/>
      <c r="E953" s="52"/>
      <c r="F953" s="52"/>
      <c r="G953" s="53"/>
      <c r="H953" s="54"/>
      <c r="I953" s="52"/>
      <c r="J953" s="45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</row>
    <row r="954" spans="1:31" ht="15.5">
      <c r="A954" s="45"/>
      <c r="B954" s="45"/>
      <c r="C954" s="52"/>
      <c r="D954" s="52"/>
      <c r="E954" s="52"/>
      <c r="F954" s="52"/>
      <c r="G954" s="53"/>
      <c r="H954" s="54"/>
      <c r="I954" s="52"/>
      <c r="J954" s="45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</row>
    <row r="955" spans="1:31" ht="15.5">
      <c r="A955" s="45"/>
      <c r="B955" s="45"/>
      <c r="C955" s="52"/>
      <c r="D955" s="52"/>
      <c r="E955" s="52"/>
      <c r="F955" s="52"/>
      <c r="G955" s="53"/>
      <c r="H955" s="54"/>
      <c r="I955" s="52"/>
      <c r="J955" s="45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</row>
    <row r="956" spans="1:31" ht="15.5">
      <c r="A956" s="45"/>
      <c r="B956" s="45"/>
      <c r="C956" s="52"/>
      <c r="D956" s="52"/>
      <c r="E956" s="52"/>
      <c r="F956" s="52"/>
      <c r="G956" s="53"/>
      <c r="H956" s="54"/>
      <c r="I956" s="52"/>
      <c r="J956" s="45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</row>
    <row r="957" spans="1:31" ht="15.5">
      <c r="A957" s="45"/>
      <c r="B957" s="45"/>
      <c r="C957" s="52"/>
      <c r="D957" s="52"/>
      <c r="E957" s="52"/>
      <c r="F957" s="52"/>
      <c r="G957" s="53"/>
      <c r="H957" s="54"/>
      <c r="I957" s="52"/>
      <c r="J957" s="45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</row>
    <row r="958" spans="1:31" ht="15.5">
      <c r="A958" s="45"/>
      <c r="B958" s="45"/>
      <c r="C958" s="52"/>
      <c r="D958" s="52"/>
      <c r="E958" s="52"/>
      <c r="F958" s="52"/>
      <c r="G958" s="53"/>
      <c r="H958" s="54"/>
      <c r="I958" s="52"/>
      <c r="J958" s="45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</row>
    <row r="959" spans="1:31" ht="15.5">
      <c r="A959" s="45"/>
      <c r="B959" s="45"/>
      <c r="C959" s="52"/>
      <c r="D959" s="52"/>
      <c r="E959" s="52"/>
      <c r="F959" s="52"/>
      <c r="G959" s="53"/>
      <c r="H959" s="54"/>
      <c r="I959" s="52"/>
      <c r="J959" s="45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</row>
    <row r="960" spans="1:31" ht="15.5">
      <c r="A960" s="45"/>
      <c r="B960" s="45"/>
      <c r="C960" s="52"/>
      <c r="D960" s="52"/>
      <c r="E960" s="52"/>
      <c r="F960" s="52"/>
      <c r="G960" s="53"/>
      <c r="H960" s="54"/>
      <c r="I960" s="52"/>
      <c r="J960" s="45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</row>
    <row r="961" spans="1:31" ht="15.5">
      <c r="A961" s="45"/>
      <c r="B961" s="45"/>
      <c r="C961" s="52"/>
      <c r="D961" s="52"/>
      <c r="E961" s="52"/>
      <c r="F961" s="52"/>
      <c r="G961" s="53"/>
      <c r="H961" s="54"/>
      <c r="I961" s="52"/>
      <c r="J961" s="45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</row>
    <row r="962" spans="1:31" ht="15.5">
      <c r="A962" s="45"/>
      <c r="B962" s="45"/>
      <c r="C962" s="52"/>
      <c r="D962" s="52"/>
      <c r="E962" s="52"/>
      <c r="F962" s="52"/>
      <c r="G962" s="53"/>
      <c r="H962" s="54"/>
      <c r="I962" s="52"/>
      <c r="J962" s="45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</row>
    <row r="963" spans="1:31" ht="15.5">
      <c r="A963" s="45"/>
      <c r="B963" s="45"/>
      <c r="C963" s="52"/>
      <c r="D963" s="52"/>
      <c r="E963" s="52"/>
      <c r="F963" s="52"/>
      <c r="G963" s="53"/>
      <c r="H963" s="54"/>
      <c r="I963" s="52"/>
      <c r="J963" s="45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</row>
    <row r="964" spans="1:31" ht="15.5">
      <c r="A964" s="45"/>
      <c r="B964" s="45"/>
      <c r="C964" s="52"/>
      <c r="D964" s="52"/>
      <c r="E964" s="52"/>
      <c r="F964" s="52"/>
      <c r="G964" s="53"/>
      <c r="H964" s="54"/>
      <c r="I964" s="52"/>
      <c r="J964" s="45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</row>
    <row r="965" spans="1:31" ht="15.5">
      <c r="A965" s="45"/>
      <c r="B965" s="45"/>
      <c r="C965" s="52"/>
      <c r="D965" s="52"/>
      <c r="E965" s="52"/>
      <c r="F965" s="52"/>
      <c r="G965" s="53"/>
      <c r="H965" s="54"/>
      <c r="I965" s="52"/>
      <c r="J965" s="45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</row>
    <row r="966" spans="1:31" ht="15.5">
      <c r="A966" s="45"/>
      <c r="B966" s="45"/>
      <c r="C966" s="52"/>
      <c r="D966" s="52"/>
      <c r="E966" s="52"/>
      <c r="F966" s="52"/>
      <c r="G966" s="53"/>
      <c r="H966" s="54"/>
      <c r="I966" s="52"/>
      <c r="J966" s="45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</row>
    <row r="967" spans="1:31" ht="15.5">
      <c r="A967" s="45"/>
      <c r="B967" s="45"/>
      <c r="C967" s="52"/>
      <c r="D967" s="52"/>
      <c r="E967" s="52"/>
      <c r="F967" s="52"/>
      <c r="G967" s="53"/>
      <c r="H967" s="54"/>
      <c r="I967" s="52"/>
      <c r="J967" s="45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</row>
    <row r="968" spans="1:31" ht="15.5">
      <c r="A968" s="45"/>
      <c r="B968" s="45"/>
      <c r="C968" s="52"/>
      <c r="D968" s="52"/>
      <c r="E968" s="52"/>
      <c r="F968" s="52"/>
      <c r="G968" s="53"/>
      <c r="H968" s="54"/>
      <c r="I968" s="52"/>
      <c r="J968" s="45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</row>
    <row r="969" spans="1:31" ht="15.5">
      <c r="A969" s="45"/>
      <c r="B969" s="45"/>
      <c r="C969" s="52"/>
      <c r="D969" s="52"/>
      <c r="E969" s="52"/>
      <c r="F969" s="52"/>
      <c r="G969" s="53"/>
      <c r="H969" s="54"/>
      <c r="I969" s="52"/>
      <c r="J969" s="45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</row>
    <row r="970" spans="1:31" ht="15.5">
      <c r="A970" s="45"/>
      <c r="B970" s="45"/>
      <c r="C970" s="52"/>
      <c r="D970" s="52"/>
      <c r="E970" s="52"/>
      <c r="F970" s="52"/>
      <c r="G970" s="53"/>
      <c r="H970" s="54"/>
      <c r="I970" s="52"/>
      <c r="J970" s="45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</row>
    <row r="971" spans="1:31" ht="15.5">
      <c r="A971" s="45"/>
      <c r="B971" s="45"/>
      <c r="C971" s="52"/>
      <c r="D971" s="52"/>
      <c r="E971" s="52"/>
      <c r="F971" s="52"/>
      <c r="G971" s="53"/>
      <c r="H971" s="54"/>
      <c r="I971" s="52"/>
      <c r="J971" s="45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</row>
    <row r="972" spans="1:31" ht="15.5">
      <c r="A972" s="45"/>
      <c r="B972" s="45"/>
      <c r="C972" s="52"/>
      <c r="D972" s="52"/>
      <c r="E972" s="52"/>
      <c r="F972" s="52"/>
      <c r="G972" s="53"/>
      <c r="H972" s="54"/>
      <c r="I972" s="52"/>
      <c r="J972" s="45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</row>
    <row r="973" spans="1:31" ht="15.5">
      <c r="A973" s="45"/>
      <c r="B973" s="45"/>
      <c r="C973" s="52"/>
      <c r="D973" s="52"/>
      <c r="E973" s="52"/>
      <c r="F973" s="52"/>
      <c r="G973" s="53"/>
      <c r="H973" s="54"/>
      <c r="I973" s="52"/>
      <c r="J973" s="45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</row>
    <row r="974" spans="1:31" ht="15.5">
      <c r="A974" s="45"/>
      <c r="B974" s="45"/>
      <c r="C974" s="52"/>
      <c r="D974" s="52"/>
      <c r="E974" s="52"/>
      <c r="F974" s="52"/>
      <c r="G974" s="53"/>
      <c r="H974" s="54"/>
      <c r="I974" s="52"/>
      <c r="J974" s="45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</row>
    <row r="975" spans="1:31" ht="15.5">
      <c r="A975" s="45"/>
      <c r="B975" s="45"/>
      <c r="C975" s="52"/>
      <c r="D975" s="52"/>
      <c r="E975" s="52"/>
      <c r="F975" s="52"/>
      <c r="G975" s="53"/>
      <c r="H975" s="54"/>
      <c r="I975" s="52"/>
      <c r="J975" s="45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</row>
    <row r="976" spans="1:31" ht="15.5">
      <c r="A976" s="45"/>
      <c r="B976" s="45"/>
      <c r="C976" s="52"/>
      <c r="D976" s="52"/>
      <c r="E976" s="52"/>
      <c r="F976" s="52"/>
      <c r="G976" s="53"/>
      <c r="H976" s="54"/>
      <c r="I976" s="52"/>
      <c r="J976" s="45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</row>
    <row r="977" spans="1:31" ht="15.5">
      <c r="A977" s="45"/>
      <c r="B977" s="45"/>
      <c r="C977" s="52"/>
      <c r="D977" s="52"/>
      <c r="E977" s="52"/>
      <c r="F977" s="52"/>
      <c r="G977" s="53"/>
      <c r="H977" s="54"/>
      <c r="I977" s="52"/>
      <c r="J977" s="45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</row>
    <row r="978" spans="1:31" ht="15.5">
      <c r="A978" s="45"/>
      <c r="B978" s="45"/>
      <c r="C978" s="52"/>
      <c r="D978" s="52"/>
      <c r="E978" s="52"/>
      <c r="F978" s="52"/>
      <c r="G978" s="53"/>
      <c r="H978" s="54"/>
      <c r="I978" s="52"/>
      <c r="J978" s="45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</row>
    <row r="979" spans="1:31" ht="15.5">
      <c r="A979" s="45"/>
      <c r="B979" s="45"/>
      <c r="C979" s="52"/>
      <c r="D979" s="52"/>
      <c r="E979" s="52"/>
      <c r="F979" s="52"/>
      <c r="G979" s="53"/>
      <c r="H979" s="54"/>
      <c r="I979" s="52"/>
      <c r="J979" s="45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</row>
    <row r="980" spans="1:31" ht="15.5">
      <c r="A980" s="45"/>
      <c r="B980" s="45"/>
      <c r="C980" s="52"/>
      <c r="D980" s="52"/>
      <c r="E980" s="52"/>
      <c r="F980" s="52"/>
      <c r="G980" s="53"/>
      <c r="H980" s="54"/>
      <c r="I980" s="52"/>
      <c r="J980" s="45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</row>
    <row r="981" spans="1:31" ht="15.5">
      <c r="A981" s="45"/>
      <c r="B981" s="45"/>
      <c r="C981" s="52"/>
      <c r="D981" s="52"/>
      <c r="E981" s="52"/>
      <c r="F981" s="52"/>
      <c r="G981" s="53"/>
      <c r="H981" s="54"/>
      <c r="I981" s="52"/>
      <c r="J981" s="45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</row>
    <row r="982" spans="1:31" ht="15.5">
      <c r="A982" s="45"/>
      <c r="B982" s="45"/>
      <c r="C982" s="52"/>
      <c r="D982" s="52"/>
      <c r="E982" s="52"/>
      <c r="F982" s="52"/>
      <c r="G982" s="53"/>
      <c r="H982" s="54"/>
      <c r="I982" s="52"/>
      <c r="J982" s="45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</row>
    <row r="983" spans="1:31" ht="15.5">
      <c r="A983" s="45"/>
      <c r="B983" s="45"/>
      <c r="C983" s="52"/>
      <c r="D983" s="52"/>
      <c r="E983" s="52"/>
      <c r="F983" s="52"/>
      <c r="G983" s="53"/>
      <c r="H983" s="54"/>
      <c r="I983" s="52"/>
      <c r="J983" s="45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</row>
    <row r="984" spans="1:31" ht="15.5">
      <c r="A984" s="45"/>
      <c r="B984" s="45"/>
      <c r="C984" s="52"/>
      <c r="D984" s="52"/>
      <c r="E984" s="52"/>
      <c r="F984" s="52"/>
      <c r="G984" s="53"/>
      <c r="H984" s="54"/>
      <c r="I984" s="52"/>
      <c r="J984" s="45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</row>
    <row r="985" spans="1:31" ht="15.5">
      <c r="A985" s="45"/>
      <c r="B985" s="45"/>
      <c r="C985" s="52"/>
      <c r="D985" s="52"/>
      <c r="E985" s="52"/>
      <c r="F985" s="52"/>
      <c r="G985" s="53"/>
      <c r="H985" s="54"/>
      <c r="I985" s="52"/>
      <c r="J985" s="45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</row>
    <row r="986" spans="1:31" ht="15.5">
      <c r="A986" s="45"/>
      <c r="B986" s="45"/>
      <c r="C986" s="52"/>
      <c r="D986" s="52"/>
      <c r="E986" s="52"/>
      <c r="F986" s="52"/>
      <c r="G986" s="53"/>
      <c r="H986" s="54"/>
      <c r="I986" s="52"/>
      <c r="J986" s="45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</row>
    <row r="987" spans="1:31" ht="15.5">
      <c r="A987" s="45"/>
      <c r="B987" s="45"/>
      <c r="C987" s="52"/>
      <c r="D987" s="52"/>
      <c r="E987" s="52"/>
      <c r="F987" s="52"/>
      <c r="G987" s="53"/>
      <c r="H987" s="54"/>
      <c r="I987" s="52"/>
      <c r="J987" s="45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</row>
    <row r="988" spans="1:31" ht="15.5">
      <c r="A988" s="45"/>
      <c r="B988" s="45"/>
      <c r="C988" s="52"/>
      <c r="D988" s="52"/>
      <c r="E988" s="52"/>
      <c r="F988" s="52"/>
      <c r="G988" s="53"/>
      <c r="H988" s="54"/>
      <c r="I988" s="52"/>
      <c r="J988" s="45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</row>
    <row r="989" spans="1:31" ht="15.5">
      <c r="A989" s="45"/>
      <c r="B989" s="45"/>
      <c r="C989" s="52"/>
      <c r="D989" s="52"/>
      <c r="E989" s="52"/>
      <c r="F989" s="52"/>
      <c r="G989" s="53"/>
      <c r="H989" s="54"/>
      <c r="I989" s="52"/>
      <c r="J989" s="45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</row>
    <row r="990" spans="1:31" ht="15.5">
      <c r="A990" s="45"/>
      <c r="B990" s="45"/>
      <c r="C990" s="52"/>
      <c r="D990" s="52"/>
      <c r="E990" s="52"/>
      <c r="F990" s="52"/>
      <c r="G990" s="53"/>
      <c r="H990" s="54"/>
      <c r="I990" s="52"/>
      <c r="J990" s="45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</row>
    <row r="991" spans="1:31" ht="15.5">
      <c r="A991" s="45"/>
      <c r="B991" s="45"/>
      <c r="C991" s="52"/>
      <c r="D991" s="52"/>
      <c r="E991" s="52"/>
      <c r="F991" s="52"/>
      <c r="G991" s="53"/>
      <c r="H991" s="54"/>
      <c r="I991" s="52"/>
      <c r="J991" s="45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</row>
    <row r="992" spans="1:31" ht="15.5">
      <c r="A992" s="45"/>
      <c r="B992" s="45"/>
      <c r="C992" s="52"/>
      <c r="D992" s="52"/>
      <c r="E992" s="52"/>
      <c r="F992" s="52"/>
      <c r="G992" s="53"/>
      <c r="H992" s="54"/>
      <c r="I992" s="52"/>
      <c r="J992" s="45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</row>
    <row r="993" spans="1:31" ht="15.5">
      <c r="A993" s="45"/>
      <c r="B993" s="45"/>
      <c r="C993" s="52"/>
      <c r="D993" s="52"/>
      <c r="E993" s="52"/>
      <c r="F993" s="52"/>
      <c r="G993" s="53"/>
      <c r="H993" s="54"/>
      <c r="I993" s="52"/>
      <c r="J993" s="45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</row>
    <row r="994" spans="1:31" ht="15.5">
      <c r="A994" s="45"/>
      <c r="B994" s="45"/>
      <c r="C994" s="52"/>
      <c r="D994" s="52"/>
      <c r="E994" s="52"/>
      <c r="F994" s="52"/>
      <c r="G994" s="53"/>
      <c r="H994" s="54"/>
      <c r="I994" s="52"/>
      <c r="J994" s="45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</row>
    <row r="995" spans="1:31" ht="15.5">
      <c r="A995" s="45"/>
      <c r="B995" s="45"/>
      <c r="C995" s="52"/>
      <c r="D995" s="52"/>
      <c r="E995" s="52"/>
      <c r="F995" s="52"/>
      <c r="G995" s="53"/>
      <c r="H995" s="54"/>
      <c r="I995" s="52"/>
      <c r="J995" s="45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</row>
    <row r="996" spans="1:31" ht="15.5">
      <c r="A996" s="45"/>
      <c r="B996" s="45"/>
      <c r="C996" s="52"/>
      <c r="D996" s="52"/>
      <c r="E996" s="52"/>
      <c r="F996" s="52"/>
      <c r="G996" s="53"/>
      <c r="H996" s="54"/>
      <c r="I996" s="52"/>
      <c r="J996" s="45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</row>
    <row r="997" spans="1:31" ht="15.5">
      <c r="A997" s="45"/>
      <c r="B997" s="45"/>
      <c r="C997" s="52"/>
      <c r="D997" s="52"/>
      <c r="E997" s="52"/>
      <c r="F997" s="52"/>
      <c r="G997" s="53"/>
      <c r="H997" s="54"/>
      <c r="I997" s="52"/>
      <c r="J997" s="45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</row>
    <row r="998" spans="1:31" ht="15.5">
      <c r="A998" s="45"/>
      <c r="B998" s="45"/>
      <c r="C998" s="52"/>
      <c r="D998" s="52"/>
      <c r="E998" s="52"/>
      <c r="F998" s="52"/>
      <c r="G998" s="53"/>
      <c r="H998" s="54"/>
      <c r="I998" s="52"/>
      <c r="J998" s="45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</row>
    <row r="999" spans="1:31" ht="15.5">
      <c r="A999" s="45"/>
      <c r="B999" s="45"/>
      <c r="C999" s="52"/>
      <c r="D999" s="52"/>
      <c r="E999" s="52"/>
      <c r="F999" s="52"/>
      <c r="G999" s="53"/>
      <c r="H999" s="54"/>
      <c r="I999" s="52"/>
      <c r="J999" s="45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</row>
    <row r="1000" spans="1:31" ht="15.5">
      <c r="A1000" s="45"/>
      <c r="B1000" s="45"/>
      <c r="C1000" s="52"/>
      <c r="D1000" s="52"/>
      <c r="E1000" s="52"/>
      <c r="F1000" s="52"/>
      <c r="G1000" s="53"/>
      <c r="H1000" s="54"/>
      <c r="I1000" s="52"/>
      <c r="J1000" s="45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</row>
    <row r="1001" spans="1:31" ht="15.5">
      <c r="A1001" s="45"/>
      <c r="B1001" s="45"/>
      <c r="C1001" s="52"/>
      <c r="D1001" s="52"/>
      <c r="E1001" s="52"/>
      <c r="F1001" s="52"/>
      <c r="G1001" s="53"/>
      <c r="H1001" s="54"/>
      <c r="I1001" s="52"/>
      <c r="J1001" s="45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</row>
    <row r="1002" spans="1:31" ht="15.5">
      <c r="A1002" s="45"/>
      <c r="B1002" s="45"/>
      <c r="C1002" s="52"/>
      <c r="D1002" s="52"/>
      <c r="E1002" s="52"/>
      <c r="F1002" s="52"/>
      <c r="G1002" s="53"/>
      <c r="H1002" s="54"/>
      <c r="I1002" s="52"/>
      <c r="J1002" s="45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</row>
    <row r="1003" spans="1:31" ht="15.5">
      <c r="A1003" s="45"/>
      <c r="B1003" s="45"/>
      <c r="C1003" s="52"/>
      <c r="D1003" s="52"/>
      <c r="E1003" s="52"/>
      <c r="F1003" s="52"/>
      <c r="G1003" s="53"/>
      <c r="H1003" s="54"/>
      <c r="I1003" s="52"/>
      <c r="J1003" s="45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</row>
    <row r="1004" spans="1:31" ht="15.5">
      <c r="A1004" s="45"/>
      <c r="B1004" s="45"/>
      <c r="C1004" s="52"/>
      <c r="D1004" s="52"/>
      <c r="E1004" s="52"/>
      <c r="F1004" s="52"/>
      <c r="G1004" s="53"/>
      <c r="H1004" s="54"/>
      <c r="I1004" s="52"/>
      <c r="J1004" s="45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</row>
    <row r="1005" spans="1:31" ht="15.5">
      <c r="A1005" s="45"/>
      <c r="B1005" s="45"/>
      <c r="C1005" s="52"/>
      <c r="D1005" s="52"/>
      <c r="E1005" s="52"/>
      <c r="F1005" s="52"/>
      <c r="G1005" s="53"/>
      <c r="H1005" s="54"/>
      <c r="I1005" s="52"/>
      <c r="J1005" s="45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</row>
    <row r="1006" spans="1:31" ht="15.5">
      <c r="A1006" s="45"/>
      <c r="B1006" s="45"/>
      <c r="C1006" s="52"/>
      <c r="D1006" s="52"/>
      <c r="E1006" s="52"/>
      <c r="F1006" s="52"/>
      <c r="G1006" s="53"/>
      <c r="H1006" s="54"/>
      <c r="I1006" s="52"/>
      <c r="J1006" s="45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</row>
    <row r="1007" spans="1:31" ht="15.5">
      <c r="A1007" s="45"/>
      <c r="B1007" s="45"/>
      <c r="C1007" s="52"/>
      <c r="D1007" s="52"/>
      <c r="E1007" s="52"/>
      <c r="F1007" s="52"/>
      <c r="G1007" s="53"/>
      <c r="H1007" s="54"/>
      <c r="I1007" s="52"/>
      <c r="J1007" s="45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</row>
    <row r="1008" spans="1:31" ht="15.5">
      <c r="A1008" s="45"/>
      <c r="B1008" s="45"/>
      <c r="C1008" s="52"/>
      <c r="D1008" s="52"/>
      <c r="E1008" s="52"/>
      <c r="F1008" s="52"/>
      <c r="G1008" s="53"/>
      <c r="H1008" s="54"/>
      <c r="I1008" s="52"/>
      <c r="J1008" s="45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</row>
    <row r="1009" spans="1:31" ht="15.5">
      <c r="A1009" s="45"/>
      <c r="B1009" s="45"/>
      <c r="C1009" s="52"/>
      <c r="D1009" s="52"/>
      <c r="E1009" s="52"/>
      <c r="F1009" s="52"/>
      <c r="G1009" s="53"/>
      <c r="H1009" s="54"/>
      <c r="I1009" s="52"/>
      <c r="J1009" s="45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</row>
    <row r="1010" spans="1:31" ht="15.5">
      <c r="A1010" s="45"/>
      <c r="B1010" s="45"/>
      <c r="C1010" s="52"/>
      <c r="D1010" s="52"/>
      <c r="E1010" s="52"/>
      <c r="F1010" s="52"/>
      <c r="G1010" s="53"/>
      <c r="H1010" s="54"/>
      <c r="I1010" s="52"/>
      <c r="J1010" s="45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</row>
    <row r="1011" spans="1:31" ht="15.5">
      <c r="A1011" s="45"/>
      <c r="B1011" s="45"/>
      <c r="C1011" s="52"/>
      <c r="D1011" s="52"/>
      <c r="E1011" s="52"/>
      <c r="F1011" s="52"/>
      <c r="G1011" s="53"/>
      <c r="H1011" s="54"/>
      <c r="I1011" s="52"/>
      <c r="J1011" s="45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</row>
    <row r="1012" spans="1:31" ht="15.5">
      <c r="A1012" s="45"/>
      <c r="B1012" s="45"/>
      <c r="C1012" s="52"/>
      <c r="D1012" s="52"/>
      <c r="E1012" s="52"/>
      <c r="F1012" s="52"/>
      <c r="G1012" s="53"/>
      <c r="H1012" s="54"/>
      <c r="I1012" s="52"/>
      <c r="J1012" s="45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</row>
    <row r="1013" spans="1:31" ht="15.5">
      <c r="A1013" s="45"/>
      <c r="B1013" s="45"/>
      <c r="C1013" s="52"/>
      <c r="D1013" s="52"/>
      <c r="E1013" s="52"/>
      <c r="F1013" s="52"/>
      <c r="G1013" s="53"/>
      <c r="H1013" s="54"/>
      <c r="I1013" s="52"/>
      <c r="J1013" s="45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</row>
    <row r="1014" spans="1:31" ht="15.5">
      <c r="A1014" s="45"/>
      <c r="B1014" s="45"/>
      <c r="C1014" s="52"/>
      <c r="D1014" s="52"/>
      <c r="E1014" s="52"/>
      <c r="F1014" s="52"/>
      <c r="G1014" s="53"/>
      <c r="H1014" s="54"/>
      <c r="I1014" s="52"/>
      <c r="J1014" s="45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</row>
    <row r="1015" spans="1:31" ht="15.5">
      <c r="A1015" s="45"/>
      <c r="B1015" s="45"/>
      <c r="C1015" s="52"/>
      <c r="D1015" s="52"/>
      <c r="E1015" s="52"/>
      <c r="F1015" s="52"/>
      <c r="G1015" s="53"/>
      <c r="H1015" s="54"/>
      <c r="I1015" s="52"/>
      <c r="J1015" s="45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</row>
    <row r="1016" spans="1:31" ht="15.5">
      <c r="A1016" s="45"/>
      <c r="B1016" s="45"/>
      <c r="C1016" s="52"/>
      <c r="D1016" s="52"/>
      <c r="E1016" s="52"/>
      <c r="F1016" s="52"/>
      <c r="G1016" s="53"/>
      <c r="H1016" s="54"/>
      <c r="I1016" s="52"/>
      <c r="J1016" s="45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</row>
    <row r="1017" spans="1:31" ht="15.5">
      <c r="A1017" s="45"/>
      <c r="B1017" s="45"/>
      <c r="C1017" s="52"/>
      <c r="D1017" s="52"/>
      <c r="E1017" s="52"/>
      <c r="F1017" s="52"/>
      <c r="G1017" s="53"/>
      <c r="H1017" s="54"/>
      <c r="I1017" s="52"/>
      <c r="J1017" s="45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</row>
    <row r="1018" spans="1:31" ht="15.5">
      <c r="A1018" s="45"/>
      <c r="B1018" s="45"/>
      <c r="C1018" s="52"/>
      <c r="D1018" s="52"/>
      <c r="E1018" s="52"/>
      <c r="F1018" s="52"/>
      <c r="G1018" s="53"/>
      <c r="H1018" s="54"/>
      <c r="I1018" s="52"/>
      <c r="J1018" s="45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</row>
    <row r="1019" spans="1:31" ht="15.5">
      <c r="A1019" s="45"/>
      <c r="B1019" s="45"/>
      <c r="C1019" s="52"/>
      <c r="D1019" s="52"/>
      <c r="E1019" s="52"/>
      <c r="F1019" s="52"/>
      <c r="G1019" s="53"/>
      <c r="H1019" s="54"/>
      <c r="I1019" s="52"/>
      <c r="J1019" s="45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</row>
    <row r="1020" spans="1:31" ht="15.5">
      <c r="A1020" s="45"/>
      <c r="B1020" s="45"/>
      <c r="C1020" s="52"/>
      <c r="D1020" s="52"/>
      <c r="E1020" s="52"/>
      <c r="F1020" s="52"/>
      <c r="G1020" s="53"/>
      <c r="H1020" s="54"/>
      <c r="I1020" s="52"/>
      <c r="J1020" s="45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</row>
    <row r="1021" spans="1:31" ht="15.5">
      <c r="A1021" s="45"/>
      <c r="B1021" s="45"/>
      <c r="C1021" s="52"/>
      <c r="D1021" s="52"/>
      <c r="E1021" s="52"/>
      <c r="F1021" s="52"/>
      <c r="G1021" s="53"/>
      <c r="H1021" s="54"/>
      <c r="I1021" s="52"/>
      <c r="J1021" s="45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</row>
    <row r="1022" spans="1:31" ht="15.5">
      <c r="A1022" s="45"/>
      <c r="B1022" s="45"/>
      <c r="C1022" s="52"/>
      <c r="D1022" s="52"/>
      <c r="E1022" s="52"/>
      <c r="F1022" s="52"/>
      <c r="G1022" s="53"/>
      <c r="H1022" s="54"/>
      <c r="I1022" s="52"/>
      <c r="J1022" s="45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</row>
    <row r="1023" spans="1:31" ht="15.5">
      <c r="A1023" s="45"/>
      <c r="B1023" s="45"/>
      <c r="C1023" s="52"/>
      <c r="D1023" s="52"/>
      <c r="E1023" s="52"/>
      <c r="F1023" s="52"/>
      <c r="G1023" s="53"/>
      <c r="H1023" s="54"/>
      <c r="I1023" s="52"/>
      <c r="J1023" s="45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</row>
    <row r="1024" spans="1:31" ht="15.5">
      <c r="A1024" s="45"/>
      <c r="B1024" s="45"/>
      <c r="C1024" s="52"/>
      <c r="D1024" s="52"/>
      <c r="E1024" s="52"/>
      <c r="F1024" s="52"/>
      <c r="G1024" s="53"/>
      <c r="H1024" s="54"/>
      <c r="I1024" s="52"/>
      <c r="J1024" s="45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</row>
    <row r="1025" spans="1:31" ht="15.5">
      <c r="A1025" s="45"/>
      <c r="B1025" s="45"/>
      <c r="C1025" s="52"/>
      <c r="D1025" s="52"/>
      <c r="E1025" s="52"/>
      <c r="F1025" s="52"/>
      <c r="G1025" s="53"/>
      <c r="H1025" s="54"/>
      <c r="I1025" s="52"/>
      <c r="J1025" s="45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</row>
    <row r="1026" spans="1:31" ht="15.5">
      <c r="A1026" s="45"/>
      <c r="B1026" s="45"/>
      <c r="C1026" s="52"/>
      <c r="D1026" s="52"/>
      <c r="E1026" s="52"/>
      <c r="F1026" s="52"/>
      <c r="G1026" s="53"/>
      <c r="H1026" s="54"/>
      <c r="I1026" s="52"/>
      <c r="J1026" s="45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</row>
    <row r="1027" spans="1:31" ht="15.5">
      <c r="L1027" s="50"/>
      <c r="M1027" s="50"/>
      <c r="N1027" s="50"/>
      <c r="O1027" s="50"/>
      <c r="P1027" s="50"/>
      <c r="Q1027" s="50"/>
    </row>
    <row r="1028" spans="1:31" ht="15.5">
      <c r="L1028" s="50"/>
      <c r="M1028" s="50"/>
      <c r="N1028" s="50"/>
      <c r="O1028" s="50"/>
      <c r="P1028" s="50"/>
      <c r="Q1028" s="50"/>
    </row>
  </sheetData>
  <sheetProtection algorithmName="SHA-512" hashValue="xI5DxozQ6Lr3WM5l5AjnHDes35KefuG7p2DmzhnOoZQ5xD+OpNRPpDGcMYXwPoCdsyb8XbPo4fNVTe0+NN8DsA==" saltValue="L1c1mo8tKVNgmbC2SVUAbQ==" spinCount="100000" sheet="1" objects="1" scenarios="1"/>
  <mergeCells count="9">
    <mergeCell ref="B42:B49"/>
    <mergeCell ref="B33:B41"/>
    <mergeCell ref="B50:B55"/>
    <mergeCell ref="B31:J31"/>
    <mergeCell ref="B83:B88"/>
    <mergeCell ref="B56:B63"/>
    <mergeCell ref="B64:B72"/>
    <mergeCell ref="B73:B78"/>
    <mergeCell ref="B79:B82"/>
  </mergeCells>
  <dataValidations disablePrompts="1" count="2">
    <dataValidation type="list" allowBlank="1" showInputMessage="1" showErrorMessage="1" sqref="I33:I54 I56:I88">
      <formula1>ListYSN</formula1>
    </dataValidation>
    <dataValidation type="list" allowBlank="1" showInputMessage="1" showErrorMessage="1" sqref="I55">
      <formula1>ListYSNN</formula1>
    </dataValidation>
  </dataValidations>
  <pageMargins left="0.7" right="0.7" top="0.75" bottom="0.75" header="0.3" footer="0.3"/>
  <pageSetup orientation="portrait" horizontalDpi="1200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21FCE90-EDCB-4359-9823-F30F7A2595E2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39" operator="equal" id="{E4370A50-EB50-4CC6-8076-E9B85284AE07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40" operator="equal" id="{281A05E2-2037-4F60-9BDB-CF1DC5D56D89}">
            <xm:f>Lists!$C$2</xm:f>
            <x14:dxf>
              <fill>
                <patternFill>
                  <bgColor rgb="FF00B050"/>
                </patternFill>
              </fill>
            </x14:dxf>
          </x14:cfRule>
          <xm:sqref>I51:I54 I57:I62 I65:I71 I74:I77 I80:I81 I84:I88 I41</xm:sqref>
        </x14:conditionalFormatting>
        <x14:conditionalFormatting xmlns:xm="http://schemas.microsoft.com/office/excel/2006/main">
          <x14:cfRule type="cellIs" priority="29" operator="equal" id="{72AF180A-C36B-4DEB-A5C0-B81EDE1D860A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30" operator="equal" id="{25BA8D81-8DEA-4002-B6C6-09CF5DEAF161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31" operator="equal" id="{DD438F12-6707-43D4-81FD-733CB462716D}">
            <xm:f>Lists!$C$2</xm:f>
            <x14:dxf>
              <fill>
                <patternFill>
                  <bgColor rgb="FF00B050"/>
                </patternFill>
              </fill>
            </x14:dxf>
          </x14:cfRule>
          <xm:sqref>I63:I64</xm:sqref>
        </x14:conditionalFormatting>
        <x14:conditionalFormatting xmlns:xm="http://schemas.microsoft.com/office/excel/2006/main">
          <x14:cfRule type="cellIs" priority="32" operator="equal" id="{7FFA1762-F192-4D4E-AAC0-860D88D0B78E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86E88DB3-7E00-43FC-AABE-C05A0552CDB9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34" operator="equal" id="{7807E569-2EB1-4BC8-A78E-04A0192564D0}">
            <xm:f>Lists!$C$2</xm:f>
            <x14:dxf>
              <fill>
                <patternFill>
                  <bgColor rgb="FF00B050"/>
                </patternFill>
              </fill>
            </x14:dxf>
          </x14:cfRule>
          <xm:sqref>I55:I56</xm:sqref>
        </x14:conditionalFormatting>
        <x14:conditionalFormatting xmlns:xm="http://schemas.microsoft.com/office/excel/2006/main">
          <x14:cfRule type="cellIs" priority="26" operator="equal" id="{529CAF05-C670-41E9-A02C-1CCC8C24D673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27" operator="equal" id="{95AF7748-F412-4F44-990F-7F67635F3802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28" operator="equal" id="{D8E2A7BF-E507-43E8-A7A8-52A030138139}">
            <xm:f>Lists!$C$2</xm:f>
            <x14:dxf>
              <fill>
                <patternFill>
                  <bgColor rgb="FF00B050"/>
                </patternFill>
              </fill>
            </x14:dxf>
          </x14:cfRule>
          <xm:sqref>I72</xm:sqref>
        </x14:conditionalFormatting>
        <x14:conditionalFormatting xmlns:xm="http://schemas.microsoft.com/office/excel/2006/main">
          <x14:cfRule type="cellIs" priority="23" operator="equal" id="{1968EAE7-203C-4896-8D45-99A70D37C06E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equal" id="{D48F222E-34E4-4CF6-8E0C-B84CB8CE25A2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25" operator="equal" id="{EA8DD1E2-D8D0-447F-8911-BDED6F1B2B78}">
            <xm:f>Lists!$C$2</xm:f>
            <x14:dxf>
              <fill>
                <patternFill>
                  <bgColor rgb="FF00B050"/>
                </patternFill>
              </fill>
            </x14:dxf>
          </x14:cfRule>
          <xm:sqref>I78:I79</xm:sqref>
        </x14:conditionalFormatting>
        <x14:conditionalFormatting xmlns:xm="http://schemas.microsoft.com/office/excel/2006/main">
          <x14:cfRule type="cellIs" priority="20" operator="equal" id="{FABB7BC2-ADF4-42D1-A59E-E19092DCF615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69AAE9ED-3A2A-42E8-B349-57C7901902E3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22" operator="equal" id="{57E1F615-7041-45E4-A339-9DB1D82C0A90}">
            <xm:f>Lists!$C$2</xm:f>
            <x14:dxf>
              <fill>
                <patternFill>
                  <bgColor rgb="FF00B050"/>
                </patternFill>
              </fill>
            </x14:dxf>
          </x14:cfRule>
          <xm:sqref>I82:I83</xm:sqref>
        </x14:conditionalFormatting>
        <x14:conditionalFormatting xmlns:xm="http://schemas.microsoft.com/office/excel/2006/main">
          <x14:cfRule type="cellIs" priority="14" operator="equal" id="{A9F68C20-5B83-4CA3-83DB-E1CD2F1CD8DC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15" operator="equal" id="{AFC85FA2-833E-4B33-BD3B-C3845C3DFF88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16" operator="equal" id="{A57C301A-5583-49E2-8C82-36FBB6245E5C}">
            <xm:f>Lists!$C$2</xm:f>
            <x14:dxf>
              <fill>
                <patternFill>
                  <bgColor rgb="FF00B050"/>
                </patternFill>
              </fill>
            </x14:dxf>
          </x14:cfRule>
          <xm:sqref>I33:I40</xm:sqref>
        </x14:conditionalFormatting>
        <x14:conditionalFormatting xmlns:xm="http://schemas.microsoft.com/office/excel/2006/main">
          <x14:cfRule type="cellIs" priority="11" operator="equal" id="{68A4B43B-359D-4607-B802-14A896A2D9B8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12" operator="equal" id="{ACF18DCF-7221-40D8-931F-08462B8DA6BD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13" operator="equal" id="{2A341667-F1DC-4E74-8E14-220A48C0D416}">
            <xm:f>Lists!$C$2</xm:f>
            <x14:dxf>
              <fill>
                <patternFill>
                  <bgColor rgb="FF00B050"/>
                </patternFill>
              </fill>
            </x14:dxf>
          </x14:cfRule>
          <xm:sqref>I42</xm:sqref>
        </x14:conditionalFormatting>
        <x14:conditionalFormatting xmlns:xm="http://schemas.microsoft.com/office/excel/2006/main">
          <x14:cfRule type="cellIs" priority="8" operator="equal" id="{0E92E3A2-4DB7-4007-9353-062C8B5EEE2F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9" operator="equal" id="{4942F745-BE85-4D22-8844-AABFA6587EDE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10" operator="equal" id="{96EC9A84-8CE4-499F-B9F6-0972B124CB9C}">
            <xm:f>Lists!$C$2</xm:f>
            <x14:dxf>
              <fill>
                <patternFill>
                  <bgColor rgb="FF00B050"/>
                </patternFill>
              </fill>
            </x14:dxf>
          </x14:cfRule>
          <xm:sqref>I49:I50</xm:sqref>
        </x14:conditionalFormatting>
        <x14:conditionalFormatting xmlns:xm="http://schemas.microsoft.com/office/excel/2006/main">
          <x14:cfRule type="cellIs" priority="5" operator="equal" id="{9A817BF8-82A7-4670-8636-1714C67A7631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E99A9DC-2B40-44EE-A760-94ABBE7DB59C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7" operator="equal" id="{C98A8E6C-48C6-4995-8E8C-F4B41D9F74D7}">
            <xm:f>Lists!$C$2</xm:f>
            <x14:dxf>
              <fill>
                <patternFill>
                  <bgColor rgb="FF00B050"/>
                </patternFill>
              </fill>
            </x14:dxf>
          </x14:cfRule>
          <xm:sqref>I43:I48</xm:sqref>
        </x14:conditionalFormatting>
        <x14:conditionalFormatting xmlns:xm="http://schemas.microsoft.com/office/excel/2006/main">
          <x14:cfRule type="cellIs" priority="4" operator="equal" id="{4587C491-D396-4F51-A13F-E430B504EAA4}">
            <xm:f>Lists!$C$5</xm:f>
            <x14:dxf>
              <font>
                <color theme="0"/>
              </font>
              <fill>
                <patternFill>
                  <bgColor theme="7"/>
                </patternFill>
              </fill>
            </x14:dxf>
          </x14:cfRule>
          <xm:sqref>I55</xm:sqref>
        </x14:conditionalFormatting>
        <x14:conditionalFormatting xmlns:xm="http://schemas.microsoft.com/office/excel/2006/main">
          <x14:cfRule type="cellIs" priority="1" operator="equal" id="{149DBC92-7252-4404-BCE5-2454621047C2}">
            <xm:f>Lists!$C$4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B69FB648-B745-4758-B84D-7AC612BE91FE}">
            <xm:f>Lists!$C$3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09849DA9-0499-4260-9B11-93090D0CB6F8}">
            <xm:f>Lists!$C$2</xm:f>
            <x14:dxf>
              <fill>
                <patternFill>
                  <bgColor rgb="FF00B050"/>
                </patternFill>
              </fill>
            </x14:dxf>
          </x14:cfRule>
          <xm:sqref>I73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4659260841701"/>
  </sheetPr>
  <dimension ref="B26:Q91"/>
  <sheetViews>
    <sheetView showRowColHeaders="0" zoomScale="90" zoomScaleNormal="90" workbookViewId="0">
      <selection activeCell="B27" sqref="B27:J27"/>
    </sheetView>
  </sheetViews>
  <sheetFormatPr defaultColWidth="8.81640625" defaultRowHeight="12.5"/>
  <cols>
    <col min="1" max="1" width="3.453125" style="72" customWidth="1"/>
    <col min="2" max="2" width="10.453125" style="72" customWidth="1"/>
    <col min="3" max="3" width="14.453125" style="72" customWidth="1"/>
    <col min="4" max="4" width="8.81640625" style="72" hidden="1" customWidth="1"/>
    <col min="5" max="5" width="8.08984375" style="72" hidden="1" customWidth="1"/>
    <col min="6" max="6" width="8" style="72" hidden="1" customWidth="1"/>
    <col min="7" max="7" width="16.81640625" style="72" customWidth="1"/>
    <col min="8" max="8" width="80.453125" style="72" customWidth="1"/>
    <col min="9" max="9" width="14.453125" style="72" customWidth="1"/>
    <col min="10" max="10" width="45.81640625" style="72" customWidth="1"/>
    <col min="11" max="11" width="8.81640625" style="72"/>
    <col min="12" max="12" width="26.453125" style="72" hidden="1" customWidth="1"/>
    <col min="13" max="13" width="7.81640625" style="72" hidden="1" customWidth="1"/>
    <col min="14" max="14" width="21.81640625" style="72" hidden="1" customWidth="1"/>
    <col min="15" max="15" width="7.08984375" style="72" hidden="1" customWidth="1"/>
    <col min="16" max="16" width="14.453125" style="72" hidden="1" customWidth="1"/>
    <col min="17" max="17" width="12.08984375" style="72" hidden="1" customWidth="1"/>
    <col min="18" max="16384" width="8.81640625" style="72"/>
  </cols>
  <sheetData>
    <row r="26" spans="2:17" s="71" customFormat="1" ht="14.5" thickBot="1"/>
    <row r="27" spans="2:17" ht="28.5">
      <c r="B27" s="535" t="s">
        <v>1031</v>
      </c>
      <c r="C27" s="536"/>
      <c r="D27" s="536"/>
      <c r="E27" s="536"/>
      <c r="F27" s="536"/>
      <c r="G27" s="536"/>
      <c r="H27" s="536"/>
      <c r="I27" s="536"/>
      <c r="J27" s="537"/>
    </row>
    <row r="28" spans="2:17" ht="37">
      <c r="B28" s="267" t="s">
        <v>881</v>
      </c>
      <c r="C28" s="120" t="s">
        <v>70</v>
      </c>
      <c r="D28" s="120" t="s">
        <v>788</v>
      </c>
      <c r="E28" s="120" t="s">
        <v>789</v>
      </c>
      <c r="F28" s="120" t="s">
        <v>790</v>
      </c>
      <c r="G28" s="120" t="s">
        <v>384</v>
      </c>
      <c r="H28" s="120" t="s">
        <v>71</v>
      </c>
      <c r="I28" s="120" t="s">
        <v>72</v>
      </c>
      <c r="J28" s="121" t="s">
        <v>73</v>
      </c>
      <c r="L28" s="73"/>
      <c r="M28" s="73" t="s">
        <v>791</v>
      </c>
      <c r="N28" s="73" t="s">
        <v>792</v>
      </c>
      <c r="O28" s="73" t="s">
        <v>793</v>
      </c>
      <c r="P28" s="73" t="s">
        <v>414</v>
      </c>
      <c r="Q28" s="73" t="s">
        <v>794</v>
      </c>
    </row>
    <row r="29" spans="2:17" ht="29">
      <c r="B29" s="541" t="s">
        <v>795</v>
      </c>
      <c r="C29" s="123" t="s">
        <v>121</v>
      </c>
      <c r="D29" s="123">
        <f t="shared" ref="D29:D35" si="0">COUNTIF($G29,"Гендер")</f>
        <v>0</v>
      </c>
      <c r="E29" s="123">
        <f t="shared" ref="E29:E35" si="1">COUNTIF($G29,"Нормы")</f>
        <v>1</v>
      </c>
      <c r="F29" s="123">
        <f t="shared" ref="F29:F35" si="2">COUNTIF($G29,"Права")</f>
        <v>0</v>
      </c>
      <c r="G29" s="124" t="s">
        <v>419</v>
      </c>
      <c r="H29" s="125" t="s">
        <v>123</v>
      </c>
      <c r="I29" s="106"/>
      <c r="J29" s="126"/>
      <c r="L29" s="73" t="s">
        <v>74</v>
      </c>
      <c r="M29" s="73">
        <f>COUNTIF($I$29:$I$37,Lists!$C$2)</f>
        <v>0</v>
      </c>
      <c r="N29" s="73">
        <f>COUNTIF($I$29:$I$37,Lists!$C$3)</f>
        <v>0</v>
      </c>
      <c r="O29" s="73">
        <f>COUNTIF($I$29:$I$37,Lists!$C$4)</f>
        <v>0</v>
      </c>
      <c r="P29" s="73">
        <f>COUNTIF($I$29:$I$37,Lists!$C$5)</f>
        <v>0</v>
      </c>
      <c r="Q29" s="73">
        <f>COUNTIF($I$29:$I$37,"")</f>
        <v>9</v>
      </c>
    </row>
    <row r="30" spans="2:17" ht="29">
      <c r="B30" s="542"/>
      <c r="C30" s="146" t="s">
        <v>121</v>
      </c>
      <c r="D30" s="146">
        <f t="shared" si="0"/>
        <v>1</v>
      </c>
      <c r="E30" s="146">
        <f t="shared" si="1"/>
        <v>0</v>
      </c>
      <c r="F30" s="146">
        <f t="shared" si="2"/>
        <v>0</v>
      </c>
      <c r="G30" s="128" t="s">
        <v>415</v>
      </c>
      <c r="H30" s="129" t="s">
        <v>125</v>
      </c>
      <c r="I30" s="106"/>
      <c r="J30" s="130"/>
      <c r="L30" s="73" t="s">
        <v>412</v>
      </c>
      <c r="M30" s="73">
        <f>COUNTIF($I$38:$I$43,Lists!$C$2)</f>
        <v>0</v>
      </c>
      <c r="N30" s="73">
        <f>COUNTIF($I$38:$I$43,Lists!$C$3)</f>
        <v>0</v>
      </c>
      <c r="O30" s="73">
        <f>COUNTIF($I$38:$I$43,Lists!$C$4)</f>
        <v>0</v>
      </c>
      <c r="P30" s="73">
        <f>COUNTIF($I$38:$I$43,Lists!$C$5)</f>
        <v>0</v>
      </c>
      <c r="Q30" s="73">
        <f>COUNTIF($I$38:$I$43,"")</f>
        <v>6</v>
      </c>
    </row>
    <row r="31" spans="2:17" ht="29">
      <c r="B31" s="542"/>
      <c r="C31" s="146" t="s">
        <v>121</v>
      </c>
      <c r="D31" s="146">
        <f t="shared" si="0"/>
        <v>0</v>
      </c>
      <c r="E31" s="146">
        <f t="shared" si="1"/>
        <v>0</v>
      </c>
      <c r="F31" s="146">
        <f t="shared" si="2"/>
        <v>0</v>
      </c>
      <c r="G31" s="128" t="s">
        <v>76</v>
      </c>
      <c r="H31" s="129" t="s">
        <v>128</v>
      </c>
      <c r="I31" s="106"/>
      <c r="J31" s="130"/>
      <c r="L31" s="73" t="s">
        <v>796</v>
      </c>
      <c r="M31" s="73">
        <f>COUNTIF($I$44:$I$50,Lists!$C$2)</f>
        <v>0</v>
      </c>
      <c r="N31" s="73">
        <f>COUNTIF($I$44:$I$50,Lists!$C$3)</f>
        <v>0</v>
      </c>
      <c r="O31" s="73">
        <f>COUNTIF($I$44:$I$50,Lists!$C$4)</f>
        <v>0</v>
      </c>
      <c r="P31" s="73">
        <f>COUNTIF($I$44:$I$50,Lists!$C$5)</f>
        <v>0</v>
      </c>
      <c r="Q31" s="73">
        <f>COUNTIF($I$44:$I$50,"")</f>
        <v>7</v>
      </c>
    </row>
    <row r="32" spans="2:17" ht="28">
      <c r="B32" s="542"/>
      <c r="C32" s="146" t="s">
        <v>324</v>
      </c>
      <c r="D32" s="146">
        <f t="shared" si="0"/>
        <v>1</v>
      </c>
      <c r="E32" s="146">
        <f t="shared" si="1"/>
        <v>0</v>
      </c>
      <c r="F32" s="146">
        <f t="shared" si="2"/>
        <v>0</v>
      </c>
      <c r="G32" s="128" t="s">
        <v>415</v>
      </c>
      <c r="H32" s="129" t="s">
        <v>131</v>
      </c>
      <c r="I32" s="106"/>
      <c r="J32" s="130"/>
      <c r="L32" s="73" t="s">
        <v>397</v>
      </c>
      <c r="M32" s="73">
        <f>COUNTIF($I$51:$I$56,Lists!$C$2)</f>
        <v>0</v>
      </c>
      <c r="N32" s="73">
        <f>COUNTIF($I$51:$I$56,Lists!$C$3)</f>
        <v>0</v>
      </c>
      <c r="O32" s="73">
        <f>COUNTIF($I$51:$I$56,Lists!$C$4)</f>
        <v>0</v>
      </c>
      <c r="P32" s="73">
        <f>COUNTIF($I$51:$I$56,Lists!$C$5)</f>
        <v>0</v>
      </c>
      <c r="Q32" s="73">
        <f>COUNTIF($I$51:$I$56,"")</f>
        <v>6</v>
      </c>
    </row>
    <row r="33" spans="2:17" ht="29">
      <c r="B33" s="542"/>
      <c r="C33" s="146" t="s">
        <v>126</v>
      </c>
      <c r="D33" s="146">
        <f t="shared" si="0"/>
        <v>0</v>
      </c>
      <c r="E33" s="146">
        <f t="shared" si="1"/>
        <v>0</v>
      </c>
      <c r="F33" s="146">
        <f t="shared" si="2"/>
        <v>1</v>
      </c>
      <c r="G33" s="128" t="s">
        <v>416</v>
      </c>
      <c r="H33" s="129" t="s">
        <v>134</v>
      </c>
      <c r="I33" s="106"/>
      <c r="J33" s="131"/>
      <c r="L33" s="73" t="s">
        <v>413</v>
      </c>
      <c r="M33" s="73">
        <f>COUNTIF($I$57:$I$65,Lists!$C$2)</f>
        <v>0</v>
      </c>
      <c r="N33" s="73">
        <f>COUNTIF($I$57:$I$65,Lists!$C$3)</f>
        <v>0</v>
      </c>
      <c r="O33" s="73">
        <f>COUNTIF($I$57:$I$65,Lists!$C$4)</f>
        <v>0</v>
      </c>
      <c r="P33" s="73">
        <f>COUNTIF($I$57:$I$65,Lists!$C$5)</f>
        <v>0</v>
      </c>
      <c r="Q33" s="73">
        <f>COUNTIF($I$57:$I$65,"")</f>
        <v>9</v>
      </c>
    </row>
    <row r="34" spans="2:17" ht="29">
      <c r="B34" s="542"/>
      <c r="C34" s="146" t="s">
        <v>324</v>
      </c>
      <c r="D34" s="146">
        <f t="shared" si="0"/>
        <v>0</v>
      </c>
      <c r="E34" s="146">
        <f t="shared" si="1"/>
        <v>0</v>
      </c>
      <c r="F34" s="146">
        <f t="shared" si="2"/>
        <v>1</v>
      </c>
      <c r="G34" s="128" t="s">
        <v>416</v>
      </c>
      <c r="H34" s="129" t="s">
        <v>135</v>
      </c>
      <c r="I34" s="106"/>
      <c r="J34" s="130"/>
      <c r="L34" s="73" t="s">
        <v>395</v>
      </c>
      <c r="M34" s="73">
        <f>COUNTIF($I$66:$I$73,Lists!$C$2)</f>
        <v>0</v>
      </c>
      <c r="N34" s="73">
        <f>COUNTIF($I$66:$I$73,Lists!$C$3)</f>
        <v>0</v>
      </c>
      <c r="O34" s="73">
        <f>COUNTIF($I$66:$I$73,Lists!$C$4)</f>
        <v>0</v>
      </c>
      <c r="P34" s="73">
        <f>COUNTIF($I$66:$I$73,Lists!$C$5)</f>
        <v>0</v>
      </c>
      <c r="Q34" s="73">
        <f>COUNTIF($I$66:$I$73,"")</f>
        <v>8</v>
      </c>
    </row>
    <row r="35" spans="2:17" ht="29">
      <c r="B35" s="542"/>
      <c r="C35" s="146" t="s">
        <v>121</v>
      </c>
      <c r="D35" s="146">
        <f t="shared" si="0"/>
        <v>0</v>
      </c>
      <c r="E35" s="146">
        <f t="shared" si="1"/>
        <v>0</v>
      </c>
      <c r="F35" s="146">
        <f t="shared" si="2"/>
        <v>1</v>
      </c>
      <c r="G35" s="128" t="s">
        <v>416</v>
      </c>
      <c r="H35" s="129" t="s">
        <v>136</v>
      </c>
      <c r="I35" s="106"/>
      <c r="J35" s="130"/>
      <c r="L35" s="73" t="s">
        <v>394</v>
      </c>
      <c r="M35" s="73">
        <f>COUNTIF($I$74:$I$79,Lists!$C$2)</f>
        <v>0</v>
      </c>
      <c r="N35" s="73">
        <f>COUNTIF($I$74:$I$79,Lists!$C$3)</f>
        <v>0</v>
      </c>
      <c r="O35" s="73">
        <f>COUNTIF($I$74:$I$79,Lists!$C$4)</f>
        <v>0</v>
      </c>
      <c r="P35" s="73">
        <f>COUNTIF($I$74:$I$79,Lists!$C$5)</f>
        <v>0</v>
      </c>
      <c r="Q35" s="73">
        <f>COUNTIF($I$74:$I$79,"")</f>
        <v>6</v>
      </c>
    </row>
    <row r="36" spans="2:17" ht="29">
      <c r="B36" s="542"/>
      <c r="C36" s="146" t="s">
        <v>126</v>
      </c>
      <c r="D36" s="146">
        <v>1</v>
      </c>
      <c r="E36" s="146">
        <v>1</v>
      </c>
      <c r="F36" s="146">
        <v>1</v>
      </c>
      <c r="G36" s="128" t="s">
        <v>422</v>
      </c>
      <c r="H36" s="129" t="s">
        <v>333</v>
      </c>
      <c r="I36" s="106"/>
      <c r="J36" s="130"/>
      <c r="L36" s="73" t="s">
        <v>393</v>
      </c>
      <c r="M36" s="73">
        <f>COUNTIF($I$80:$I$91,Lists!$C$2)</f>
        <v>0</v>
      </c>
      <c r="N36" s="73">
        <f>COUNTIF($I$80:$I$91,Lists!$C$3)</f>
        <v>0</v>
      </c>
      <c r="O36" s="73">
        <f>COUNTIF($I$80:$I$91,Lists!$C$4)</f>
        <v>0</v>
      </c>
      <c r="P36" s="73">
        <f>COUNTIF($I$80:$I$91,Lists!$C$5)</f>
        <v>0</v>
      </c>
      <c r="Q36" s="73">
        <f>COUNTIF($I$80:$I$91,"")</f>
        <v>12</v>
      </c>
    </row>
    <row r="37" spans="2:17" ht="29">
      <c r="B37" s="542"/>
      <c r="C37" s="147" t="s">
        <v>126</v>
      </c>
      <c r="D37" s="147">
        <f t="shared" ref="D37:D43" si="3">COUNTIF($G37,"Гендер")</f>
        <v>0</v>
      </c>
      <c r="E37" s="147">
        <f t="shared" ref="E37:E43" si="4">COUNTIF($G37,"Нормы")</f>
        <v>1</v>
      </c>
      <c r="F37" s="147">
        <f t="shared" ref="F37:F44" si="5">COUNTIF($G37,"Права")</f>
        <v>0</v>
      </c>
      <c r="G37" s="133" t="s">
        <v>419</v>
      </c>
      <c r="H37" s="134" t="s">
        <v>138</v>
      </c>
      <c r="I37" s="135"/>
      <c r="J37" s="136"/>
      <c r="L37" s="73" t="s">
        <v>405</v>
      </c>
      <c r="M37" s="73">
        <f>SUM(M29:M36)</f>
        <v>0</v>
      </c>
      <c r="N37" s="73">
        <f>SUM(N29:N36)</f>
        <v>0</v>
      </c>
      <c r="O37" s="73">
        <f>SUM(O29:O36)</f>
        <v>0</v>
      </c>
      <c r="P37" s="73">
        <f>SUM(P29:P36)</f>
        <v>0</v>
      </c>
      <c r="Q37" s="73">
        <f>SUM(Q29:Q36)</f>
        <v>63</v>
      </c>
    </row>
    <row r="38" spans="2:17" ht="43.5">
      <c r="B38" s="538" t="s">
        <v>81</v>
      </c>
      <c r="C38" s="123" t="s">
        <v>324</v>
      </c>
      <c r="D38" s="123">
        <f t="shared" si="3"/>
        <v>0</v>
      </c>
      <c r="E38" s="123">
        <f t="shared" si="4"/>
        <v>0</v>
      </c>
      <c r="F38" s="123">
        <f t="shared" si="5"/>
        <v>1</v>
      </c>
      <c r="G38" s="124" t="s">
        <v>416</v>
      </c>
      <c r="H38" s="125" t="s">
        <v>334</v>
      </c>
      <c r="I38" s="137"/>
      <c r="J38" s="126"/>
      <c r="L38" s="74"/>
      <c r="M38" s="74"/>
      <c r="N38" s="74"/>
      <c r="O38" s="74"/>
      <c r="P38" s="74"/>
      <c r="Q38" s="74"/>
    </row>
    <row r="39" spans="2:17" ht="28">
      <c r="B39" s="539"/>
      <c r="C39" s="146" t="s">
        <v>324</v>
      </c>
      <c r="D39" s="146">
        <f t="shared" si="3"/>
        <v>1</v>
      </c>
      <c r="E39" s="146">
        <f t="shared" si="4"/>
        <v>0</v>
      </c>
      <c r="F39" s="146">
        <f t="shared" si="5"/>
        <v>0</v>
      </c>
      <c r="G39" s="128" t="s">
        <v>415</v>
      </c>
      <c r="H39" s="129" t="s">
        <v>139</v>
      </c>
      <c r="I39" s="106"/>
      <c r="J39" s="130"/>
      <c r="L39" s="73"/>
      <c r="M39" s="73" t="s">
        <v>791</v>
      </c>
      <c r="N39" s="73" t="s">
        <v>792</v>
      </c>
      <c r="O39" s="73" t="s">
        <v>793</v>
      </c>
      <c r="P39" s="73" t="s">
        <v>414</v>
      </c>
      <c r="Q39" s="73" t="s">
        <v>794</v>
      </c>
    </row>
    <row r="40" spans="2:17" ht="29">
      <c r="B40" s="539"/>
      <c r="C40" s="146" t="s">
        <v>126</v>
      </c>
      <c r="D40" s="146">
        <f t="shared" si="3"/>
        <v>0</v>
      </c>
      <c r="E40" s="146">
        <f t="shared" si="4"/>
        <v>1</v>
      </c>
      <c r="F40" s="146">
        <f t="shared" si="5"/>
        <v>0</v>
      </c>
      <c r="G40" s="128" t="s">
        <v>419</v>
      </c>
      <c r="H40" s="129" t="s">
        <v>141</v>
      </c>
      <c r="I40" s="106"/>
      <c r="J40" s="130"/>
      <c r="L40" s="73" t="s">
        <v>424</v>
      </c>
      <c r="M40" s="73">
        <f>COUNTIFS($C$29:$C$91,"Знания",$I$29:$I$91,Lists!$C$2)</f>
        <v>0</v>
      </c>
      <c r="N40" s="73">
        <f>COUNTIFS($C$29:$C$91,"Знания",$I$29:$I$91,Lists!$C$3)</f>
        <v>0</v>
      </c>
      <c r="O40" s="73">
        <f>COUNTIFS($C$29:$C$91,"Знания",$I$29:$I$91,Lists!$C$4)</f>
        <v>0</v>
      </c>
      <c r="P40" s="73">
        <f>COUNTIFS($C$29:$C$91,"Знания",$I$29:$I$91,Lists!$C$5)</f>
        <v>0</v>
      </c>
      <c r="Q40" s="73">
        <f>COUNTIFS($C$29:$C$91,"Знания",$I$29:$I$91,"")</f>
        <v>26</v>
      </c>
    </row>
    <row r="41" spans="2:17" ht="29">
      <c r="B41" s="539"/>
      <c r="C41" s="146" t="s">
        <v>126</v>
      </c>
      <c r="D41" s="146">
        <f t="shared" si="3"/>
        <v>0</v>
      </c>
      <c r="E41" s="146">
        <f t="shared" si="4"/>
        <v>0</v>
      </c>
      <c r="F41" s="146">
        <f t="shared" si="5"/>
        <v>1</v>
      </c>
      <c r="G41" s="128" t="s">
        <v>416</v>
      </c>
      <c r="H41" s="129" t="s">
        <v>144</v>
      </c>
      <c r="I41" s="106"/>
      <c r="J41" s="130"/>
      <c r="L41" s="73" t="s">
        <v>425</v>
      </c>
      <c r="M41" s="73">
        <f>COUNTIFS($C$29:$C$91,"Установки",$I$29:$I$91,Lists!$C$2)</f>
        <v>0</v>
      </c>
      <c r="N41" s="73">
        <f>COUNTIFS($C$29:$C$91,"Установки",$I$29:$I$91,Lists!$C$3)</f>
        <v>0</v>
      </c>
      <c r="O41" s="73">
        <f>COUNTIFS($C$29:$C$91,"Установки",$I$29:$I$91,Lists!$C$4)</f>
        <v>0</v>
      </c>
      <c r="P41" s="73">
        <f>COUNTIFS($C$29:$C$91,"Установки",$I$29:$I$91,Lists!$C$5)</f>
        <v>0</v>
      </c>
      <c r="Q41" s="73">
        <f>COUNTIFS($C$29:$C$91,"Установки",$I$29:$I$91,"")</f>
        <v>18</v>
      </c>
    </row>
    <row r="42" spans="2:17" ht="29">
      <c r="B42" s="539"/>
      <c r="C42" s="146" t="s">
        <v>121</v>
      </c>
      <c r="D42" s="146">
        <f t="shared" si="3"/>
        <v>0</v>
      </c>
      <c r="E42" s="146">
        <f t="shared" si="4"/>
        <v>0</v>
      </c>
      <c r="F42" s="146">
        <f t="shared" si="5"/>
        <v>1</v>
      </c>
      <c r="G42" s="128" t="s">
        <v>416</v>
      </c>
      <c r="H42" s="129" t="s">
        <v>146</v>
      </c>
      <c r="I42" s="106"/>
      <c r="J42" s="130"/>
      <c r="L42" s="73" t="s">
        <v>426</v>
      </c>
      <c r="M42" s="73">
        <f>COUNTIFS($C$29:$C$91,"Навыки",$I$29:$I$91,Lists!$C$2)</f>
        <v>0</v>
      </c>
      <c r="N42" s="73">
        <f>COUNTIFS($C$29:$C$91,"Навыки",$I$29:$I$91,Lists!$C$3)</f>
        <v>0</v>
      </c>
      <c r="O42" s="73">
        <f>COUNTIFS($C$29:$C$91,"Навыки",$I$29:$I$91,Lists!$C$4)</f>
        <v>0</v>
      </c>
      <c r="P42" s="73">
        <f>COUNTIFS($C$29:$C$91,"Навыки",$I$29:$I$91,Lists!$C$5)</f>
        <v>0</v>
      </c>
      <c r="Q42" s="73">
        <f>COUNTIFS($C$29:$C$91,"Навыки",$I$29:$I$91,"")</f>
        <v>17</v>
      </c>
    </row>
    <row r="43" spans="2:17" ht="43.5">
      <c r="B43" s="541"/>
      <c r="C43" s="146" t="s">
        <v>126</v>
      </c>
      <c r="D43" s="146">
        <f t="shared" si="3"/>
        <v>0</v>
      </c>
      <c r="E43" s="146">
        <f t="shared" si="4"/>
        <v>1</v>
      </c>
      <c r="F43" s="146">
        <f t="shared" si="5"/>
        <v>0</v>
      </c>
      <c r="G43" s="128" t="s">
        <v>419</v>
      </c>
      <c r="H43" s="129" t="s">
        <v>148</v>
      </c>
      <c r="I43" s="106"/>
      <c r="J43" s="136"/>
      <c r="L43" s="73" t="s">
        <v>427</v>
      </c>
      <c r="M43" s="73">
        <f>COUNTIFS($D$29:$D$91,"1",$I$29:$I$91,Lists!$C$2)</f>
        <v>0</v>
      </c>
      <c r="N43" s="73">
        <f>COUNTIFS($D$29:$D$91,"1",$I$29:$I$91,Lists!$C$3)</f>
        <v>0</v>
      </c>
      <c r="O43" s="73">
        <f>COUNTIFS($D$29:$D$91,"1",$I$29:$I$91,Lists!$C$4)</f>
        <v>0</v>
      </c>
      <c r="P43" s="73">
        <f>COUNTIFS($D$29:$D$91,"1",$I$29:$I$91,Lists!$C$5)</f>
        <v>0</v>
      </c>
      <c r="Q43" s="73">
        <f>COUNTIFS($D$29:$D$91,"1",$I$29:$I$91,"")</f>
        <v>16</v>
      </c>
    </row>
    <row r="44" spans="2:17" ht="29">
      <c r="B44" s="541" t="s">
        <v>82</v>
      </c>
      <c r="C44" s="148" t="s">
        <v>126</v>
      </c>
      <c r="D44" s="148">
        <v>1</v>
      </c>
      <c r="E44" s="148">
        <v>1</v>
      </c>
      <c r="F44" s="148">
        <f t="shared" si="5"/>
        <v>0</v>
      </c>
      <c r="G44" s="139" t="s">
        <v>423</v>
      </c>
      <c r="H44" s="140" t="s">
        <v>152</v>
      </c>
      <c r="I44" s="137"/>
      <c r="J44" s="149"/>
      <c r="L44" s="73" t="s">
        <v>428</v>
      </c>
      <c r="M44" s="73">
        <f>COUNTIFS($E$29:$E$91,"1",$I$29:$I$91,Lists!$C$2)</f>
        <v>0</v>
      </c>
      <c r="N44" s="73">
        <f>COUNTIFS($E$29:$E$91,"1",$I$29:$I$91,Lists!$C$3)</f>
        <v>0</v>
      </c>
      <c r="O44" s="73">
        <f>COUNTIFS($E$29:$E$91,"1",$I$29:$I$91,Lists!$C$4)</f>
        <v>0</v>
      </c>
      <c r="P44" s="73">
        <f>COUNTIFS($E$29:$E$91,"1",$I$29:$I$91,Lists!$C$5)</f>
        <v>0</v>
      </c>
      <c r="Q44" s="73">
        <f>COUNTIFS($E$29:$E$91,"1",$I$29:$I$91,"")</f>
        <v>11</v>
      </c>
    </row>
    <row r="45" spans="2:17" ht="29">
      <c r="B45" s="542"/>
      <c r="C45" s="146" t="s">
        <v>121</v>
      </c>
      <c r="D45" s="146">
        <v>1</v>
      </c>
      <c r="E45" s="146">
        <f>COUNTIF($G45,"Нормы")</f>
        <v>0</v>
      </c>
      <c r="F45" s="146">
        <v>1</v>
      </c>
      <c r="G45" s="128" t="s">
        <v>417</v>
      </c>
      <c r="H45" s="129" t="s">
        <v>154</v>
      </c>
      <c r="I45" s="106"/>
      <c r="J45" s="130"/>
      <c r="L45" s="73" t="s">
        <v>429</v>
      </c>
      <c r="M45" s="73">
        <f>COUNTIFS($F$29:$F$91,"1",$I$29:$I$91,Lists!$C$2)</f>
        <v>0</v>
      </c>
      <c r="N45" s="73">
        <f>COUNTIFS($F$29:$F$91,"1",$I$29:$I$91,Lists!$C$3)</f>
        <v>0</v>
      </c>
      <c r="O45" s="73">
        <f>COUNTIFS($F$29:$F$91,"1",$I$29:$I$91,Lists!$C$4)</f>
        <v>0</v>
      </c>
      <c r="P45" s="73">
        <f>COUNTIFS($F$29:$F$91,"1",$I$29:$I$91,Lists!$C$5)</f>
        <v>0</v>
      </c>
      <c r="Q45" s="73">
        <f>COUNTIFS($F$29:$F$91,"1",$I$29:$I$91,"")</f>
        <v>21</v>
      </c>
    </row>
    <row r="46" spans="2:17" ht="29">
      <c r="B46" s="542"/>
      <c r="C46" s="146" t="s">
        <v>121</v>
      </c>
      <c r="D46" s="146">
        <f>COUNTIF($G46,"Гендер")</f>
        <v>1</v>
      </c>
      <c r="E46" s="146">
        <f>COUNTIF($G46,"Нормы")</f>
        <v>0</v>
      </c>
      <c r="F46" s="146">
        <f>COUNTIF($G46,"Права")</f>
        <v>0</v>
      </c>
      <c r="G46" s="128" t="s">
        <v>415</v>
      </c>
      <c r="H46" s="129" t="s">
        <v>156</v>
      </c>
      <c r="I46" s="106"/>
      <c r="J46" s="130"/>
    </row>
    <row r="47" spans="2:17" ht="14.5">
      <c r="B47" s="542"/>
      <c r="C47" s="146" t="s">
        <v>121</v>
      </c>
      <c r="D47" s="146">
        <v>1</v>
      </c>
      <c r="E47" s="146">
        <v>1</v>
      </c>
      <c r="F47" s="146">
        <f>COUNTIF($G47,"Права")</f>
        <v>0</v>
      </c>
      <c r="G47" s="128" t="s">
        <v>421</v>
      </c>
      <c r="H47" s="129" t="s">
        <v>157</v>
      </c>
      <c r="I47" s="106"/>
      <c r="J47" s="130"/>
    </row>
    <row r="48" spans="2:17" ht="29">
      <c r="B48" s="542"/>
      <c r="C48" s="146" t="s">
        <v>126</v>
      </c>
      <c r="D48" s="146">
        <v>1</v>
      </c>
      <c r="E48" s="146">
        <f t="shared" ref="E48:E55" si="6">COUNTIF($G48,"Нормы")</f>
        <v>0</v>
      </c>
      <c r="F48" s="146">
        <v>1</v>
      </c>
      <c r="G48" s="128" t="s">
        <v>417</v>
      </c>
      <c r="H48" s="268" t="s">
        <v>882</v>
      </c>
      <c r="I48" s="106"/>
      <c r="J48" s="131"/>
    </row>
    <row r="49" spans="2:10" ht="29">
      <c r="B49" s="542"/>
      <c r="C49" s="146" t="s">
        <v>126</v>
      </c>
      <c r="D49" s="146">
        <f>COUNTIF($G49,"Гендер")</f>
        <v>0</v>
      </c>
      <c r="E49" s="146">
        <f t="shared" si="6"/>
        <v>0</v>
      </c>
      <c r="F49" s="146">
        <f>COUNTIF($G49,"Права")</f>
        <v>1</v>
      </c>
      <c r="G49" s="128" t="s">
        <v>416</v>
      </c>
      <c r="H49" s="129" t="s">
        <v>159</v>
      </c>
      <c r="I49" s="106"/>
      <c r="J49" s="130"/>
    </row>
    <row r="50" spans="2:10" ht="29">
      <c r="B50" s="542"/>
      <c r="C50" s="147" t="s">
        <v>324</v>
      </c>
      <c r="D50" s="147">
        <f>COUNTIF($G50,"Гендер")</f>
        <v>0</v>
      </c>
      <c r="E50" s="147">
        <f t="shared" si="6"/>
        <v>0</v>
      </c>
      <c r="F50" s="147">
        <f>COUNTIF($G50,"Права")</f>
        <v>0</v>
      </c>
      <c r="G50" s="133" t="s">
        <v>417</v>
      </c>
      <c r="H50" s="134" t="s">
        <v>335</v>
      </c>
      <c r="I50" s="135"/>
      <c r="J50" s="136"/>
    </row>
    <row r="51" spans="2:10" ht="43.5">
      <c r="B51" s="541" t="s">
        <v>88</v>
      </c>
      <c r="C51" s="148" t="s">
        <v>126</v>
      </c>
      <c r="D51" s="148">
        <f>COUNTIF($G51,"Гендер")</f>
        <v>0</v>
      </c>
      <c r="E51" s="148">
        <f t="shared" si="6"/>
        <v>0</v>
      </c>
      <c r="F51" s="148">
        <f>COUNTIF($G51,"Права")</f>
        <v>1</v>
      </c>
      <c r="G51" s="139" t="s">
        <v>416</v>
      </c>
      <c r="H51" s="140" t="s">
        <v>164</v>
      </c>
      <c r="I51" s="317"/>
      <c r="J51" s="149"/>
    </row>
    <row r="52" spans="2:10" ht="29">
      <c r="B52" s="542"/>
      <c r="C52" s="146" t="s">
        <v>126</v>
      </c>
      <c r="D52" s="146">
        <f>COUNTIF($G52,"Гендер")</f>
        <v>0</v>
      </c>
      <c r="E52" s="146">
        <f t="shared" si="6"/>
        <v>0</v>
      </c>
      <c r="F52" s="146">
        <f>COUNTIF($G52,"Права")</f>
        <v>1</v>
      </c>
      <c r="G52" s="128" t="s">
        <v>416</v>
      </c>
      <c r="H52" s="129" t="s">
        <v>166</v>
      </c>
      <c r="I52" s="317"/>
      <c r="J52" s="130"/>
    </row>
    <row r="53" spans="2:10" ht="29">
      <c r="B53" s="542"/>
      <c r="C53" s="146" t="s">
        <v>121</v>
      </c>
      <c r="D53" s="146">
        <f>COUNTIF($G53,"Гендер")</f>
        <v>0</v>
      </c>
      <c r="E53" s="146">
        <f t="shared" si="6"/>
        <v>0</v>
      </c>
      <c r="F53" s="146">
        <f>COUNTIF($G53,"Права")</f>
        <v>1</v>
      </c>
      <c r="G53" s="128" t="s">
        <v>416</v>
      </c>
      <c r="H53" s="129" t="s">
        <v>168</v>
      </c>
      <c r="I53" s="317"/>
      <c r="J53" s="130"/>
    </row>
    <row r="54" spans="2:10" ht="29">
      <c r="B54" s="542"/>
      <c r="C54" s="146" t="s">
        <v>126</v>
      </c>
      <c r="D54" s="146">
        <v>1</v>
      </c>
      <c r="E54" s="146">
        <f t="shared" si="6"/>
        <v>0</v>
      </c>
      <c r="F54" s="146">
        <v>1</v>
      </c>
      <c r="G54" s="128" t="s">
        <v>418</v>
      </c>
      <c r="H54" s="129" t="s">
        <v>336</v>
      </c>
      <c r="I54" s="317"/>
      <c r="J54" s="130"/>
    </row>
    <row r="55" spans="2:10" ht="29">
      <c r="B55" s="542"/>
      <c r="C55" s="146" t="s">
        <v>121</v>
      </c>
      <c r="D55" s="146">
        <f>COUNTIF($G55,"Гендер")</f>
        <v>0</v>
      </c>
      <c r="E55" s="146">
        <f t="shared" si="6"/>
        <v>0</v>
      </c>
      <c r="F55" s="146">
        <f t="shared" ref="F55:F69" si="7">COUNTIF($G55,"Права")</f>
        <v>1</v>
      </c>
      <c r="G55" s="128" t="s">
        <v>416</v>
      </c>
      <c r="H55" s="129" t="s">
        <v>337</v>
      </c>
      <c r="I55" s="317"/>
      <c r="J55" s="131"/>
    </row>
    <row r="56" spans="2:10" ht="29">
      <c r="B56" s="542"/>
      <c r="C56" s="147" t="s">
        <v>324</v>
      </c>
      <c r="D56" s="147">
        <v>1</v>
      </c>
      <c r="E56" s="147">
        <v>1</v>
      </c>
      <c r="F56" s="147">
        <f t="shared" si="7"/>
        <v>0</v>
      </c>
      <c r="G56" s="133" t="s">
        <v>421</v>
      </c>
      <c r="H56" s="134" t="s">
        <v>173</v>
      </c>
      <c r="I56" s="317"/>
      <c r="J56" s="136"/>
    </row>
    <row r="57" spans="2:10" ht="14.5">
      <c r="B57" s="538" t="s">
        <v>93</v>
      </c>
      <c r="C57" s="148" t="s">
        <v>126</v>
      </c>
      <c r="D57" s="148">
        <f t="shared" ref="D57:D69" si="8">COUNTIF($G57,"Гендер")</f>
        <v>0</v>
      </c>
      <c r="E57" s="148">
        <f t="shared" ref="E57:E80" si="9">COUNTIF($G57,"Нормы")</f>
        <v>0</v>
      </c>
      <c r="F57" s="148">
        <f t="shared" si="7"/>
        <v>0</v>
      </c>
      <c r="G57" s="139" t="s">
        <v>76</v>
      </c>
      <c r="H57" s="140" t="s">
        <v>177</v>
      </c>
      <c r="I57" s="137"/>
      <c r="J57" s="149"/>
    </row>
    <row r="58" spans="2:10" ht="14.5">
      <c r="B58" s="539"/>
      <c r="C58" s="146" t="s">
        <v>121</v>
      </c>
      <c r="D58" s="146">
        <f t="shared" si="8"/>
        <v>0</v>
      </c>
      <c r="E58" s="146">
        <f t="shared" si="9"/>
        <v>0</v>
      </c>
      <c r="F58" s="146">
        <f t="shared" si="7"/>
        <v>0</v>
      </c>
      <c r="G58" s="128" t="s">
        <v>76</v>
      </c>
      <c r="H58" s="129" t="s">
        <v>338</v>
      </c>
      <c r="I58" s="106"/>
      <c r="J58" s="130"/>
    </row>
    <row r="59" spans="2:10" ht="14.5">
      <c r="B59" s="539"/>
      <c r="C59" s="146" t="s">
        <v>121</v>
      </c>
      <c r="D59" s="146">
        <f t="shared" si="8"/>
        <v>0</v>
      </c>
      <c r="E59" s="146">
        <f t="shared" si="9"/>
        <v>0</v>
      </c>
      <c r="F59" s="146">
        <f t="shared" si="7"/>
        <v>0</v>
      </c>
      <c r="G59" s="128" t="s">
        <v>76</v>
      </c>
      <c r="H59" s="129" t="s">
        <v>180</v>
      </c>
      <c r="I59" s="106"/>
      <c r="J59" s="130"/>
    </row>
    <row r="60" spans="2:10" ht="14.5">
      <c r="B60" s="539"/>
      <c r="C60" s="146" t="s">
        <v>324</v>
      </c>
      <c r="D60" s="146">
        <f t="shared" si="8"/>
        <v>0</v>
      </c>
      <c r="E60" s="146">
        <f t="shared" si="9"/>
        <v>1</v>
      </c>
      <c r="F60" s="146">
        <f t="shared" si="7"/>
        <v>0</v>
      </c>
      <c r="G60" s="128" t="s">
        <v>419</v>
      </c>
      <c r="H60" s="129" t="s">
        <v>183</v>
      </c>
      <c r="I60" s="106"/>
      <c r="J60" s="130"/>
    </row>
    <row r="61" spans="2:10" ht="29">
      <c r="B61" s="539"/>
      <c r="C61" s="146" t="s">
        <v>324</v>
      </c>
      <c r="D61" s="146">
        <f t="shared" si="8"/>
        <v>0</v>
      </c>
      <c r="E61" s="146">
        <f t="shared" si="9"/>
        <v>0</v>
      </c>
      <c r="F61" s="146">
        <f t="shared" si="7"/>
        <v>0</v>
      </c>
      <c r="G61" s="128" t="s">
        <v>76</v>
      </c>
      <c r="H61" s="129" t="s">
        <v>185</v>
      </c>
      <c r="I61" s="106"/>
      <c r="J61" s="131"/>
    </row>
    <row r="62" spans="2:10" ht="43.5">
      <c r="B62" s="539"/>
      <c r="C62" s="146" t="s">
        <v>121</v>
      </c>
      <c r="D62" s="146">
        <f t="shared" si="8"/>
        <v>0</v>
      </c>
      <c r="E62" s="146">
        <f t="shared" si="9"/>
        <v>0</v>
      </c>
      <c r="F62" s="146">
        <f t="shared" si="7"/>
        <v>1</v>
      </c>
      <c r="G62" s="128" t="s">
        <v>416</v>
      </c>
      <c r="H62" s="129" t="s">
        <v>188</v>
      </c>
      <c r="I62" s="106"/>
      <c r="J62" s="130"/>
    </row>
    <row r="63" spans="2:10" ht="29">
      <c r="B63" s="539"/>
      <c r="C63" s="123" t="s">
        <v>324</v>
      </c>
      <c r="D63" s="123">
        <f t="shared" si="8"/>
        <v>0</v>
      </c>
      <c r="E63" s="123">
        <f t="shared" si="9"/>
        <v>1</v>
      </c>
      <c r="F63" s="123">
        <f t="shared" si="7"/>
        <v>0</v>
      </c>
      <c r="G63" s="124" t="s">
        <v>419</v>
      </c>
      <c r="H63" s="125" t="s">
        <v>189</v>
      </c>
      <c r="I63" s="106"/>
      <c r="J63" s="126"/>
    </row>
    <row r="64" spans="2:10" ht="14.5">
      <c r="B64" s="539"/>
      <c r="C64" s="146" t="s">
        <v>121</v>
      </c>
      <c r="D64" s="146">
        <f t="shared" si="8"/>
        <v>1</v>
      </c>
      <c r="E64" s="146">
        <f t="shared" si="9"/>
        <v>0</v>
      </c>
      <c r="F64" s="146">
        <f t="shared" si="7"/>
        <v>0</v>
      </c>
      <c r="G64" s="128" t="s">
        <v>415</v>
      </c>
      <c r="H64" s="129" t="s">
        <v>191</v>
      </c>
      <c r="I64" s="106"/>
      <c r="J64" s="130"/>
    </row>
    <row r="65" spans="2:10" ht="43.5">
      <c r="B65" s="541"/>
      <c r="C65" s="147" t="s">
        <v>121</v>
      </c>
      <c r="D65" s="147">
        <f t="shared" si="8"/>
        <v>0</v>
      </c>
      <c r="E65" s="147">
        <f t="shared" si="9"/>
        <v>0</v>
      </c>
      <c r="F65" s="147">
        <f t="shared" si="7"/>
        <v>0</v>
      </c>
      <c r="G65" s="133" t="s">
        <v>76</v>
      </c>
      <c r="H65" s="134" t="s">
        <v>339</v>
      </c>
      <c r="I65" s="135"/>
      <c r="J65" s="136"/>
    </row>
    <row r="66" spans="2:10" ht="14.5">
      <c r="B66" s="538" t="s">
        <v>102</v>
      </c>
      <c r="C66" s="148" t="s">
        <v>126</v>
      </c>
      <c r="D66" s="148">
        <f t="shared" si="8"/>
        <v>0</v>
      </c>
      <c r="E66" s="148">
        <f t="shared" si="9"/>
        <v>0</v>
      </c>
      <c r="F66" s="148">
        <f t="shared" si="7"/>
        <v>0</v>
      </c>
      <c r="G66" s="139" t="s">
        <v>76</v>
      </c>
      <c r="H66" s="140" t="s">
        <v>197</v>
      </c>
      <c r="I66" s="317"/>
      <c r="J66" s="149"/>
    </row>
    <row r="67" spans="2:10" ht="29">
      <c r="B67" s="539"/>
      <c r="C67" s="123" t="s">
        <v>126</v>
      </c>
      <c r="D67" s="123">
        <f t="shared" si="8"/>
        <v>0</v>
      </c>
      <c r="E67" s="123">
        <f t="shared" si="9"/>
        <v>0</v>
      </c>
      <c r="F67" s="123">
        <f t="shared" si="7"/>
        <v>0</v>
      </c>
      <c r="G67" s="124" t="s">
        <v>76</v>
      </c>
      <c r="H67" s="125" t="s">
        <v>340</v>
      </c>
      <c r="I67" s="317"/>
      <c r="J67" s="126"/>
    </row>
    <row r="68" spans="2:10" ht="29">
      <c r="B68" s="539"/>
      <c r="C68" s="123" t="s">
        <v>324</v>
      </c>
      <c r="D68" s="123">
        <f t="shared" si="8"/>
        <v>0</v>
      </c>
      <c r="E68" s="123">
        <f t="shared" si="9"/>
        <v>0</v>
      </c>
      <c r="F68" s="123">
        <f t="shared" si="7"/>
        <v>0</v>
      </c>
      <c r="G68" s="124" t="s">
        <v>76</v>
      </c>
      <c r="H68" s="125" t="s">
        <v>201</v>
      </c>
      <c r="I68" s="317"/>
      <c r="J68" s="126"/>
    </row>
    <row r="69" spans="2:10" ht="29">
      <c r="B69" s="539"/>
      <c r="C69" s="123" t="s">
        <v>324</v>
      </c>
      <c r="D69" s="123">
        <f t="shared" si="8"/>
        <v>0</v>
      </c>
      <c r="E69" s="123">
        <f t="shared" si="9"/>
        <v>0</v>
      </c>
      <c r="F69" s="123">
        <f t="shared" si="7"/>
        <v>0</v>
      </c>
      <c r="G69" s="124" t="s">
        <v>76</v>
      </c>
      <c r="H69" s="125" t="s">
        <v>203</v>
      </c>
      <c r="I69" s="317"/>
      <c r="J69" s="126"/>
    </row>
    <row r="70" spans="2:10" ht="29">
      <c r="B70" s="539"/>
      <c r="C70" s="123" t="s">
        <v>324</v>
      </c>
      <c r="D70" s="123">
        <v>1</v>
      </c>
      <c r="E70" s="123">
        <f t="shared" si="9"/>
        <v>0</v>
      </c>
      <c r="F70" s="123">
        <v>1</v>
      </c>
      <c r="G70" s="124" t="s">
        <v>417</v>
      </c>
      <c r="H70" s="125" t="s">
        <v>205</v>
      </c>
      <c r="I70" s="317"/>
      <c r="J70" s="126"/>
    </row>
    <row r="71" spans="2:10" ht="14.5">
      <c r="B71" s="539"/>
      <c r="C71" s="123" t="s">
        <v>797</v>
      </c>
      <c r="D71" s="123">
        <f t="shared" ref="D71:D76" si="10">COUNTIF($G71,"Гендер")</f>
        <v>0</v>
      </c>
      <c r="E71" s="123">
        <f t="shared" si="9"/>
        <v>0</v>
      </c>
      <c r="F71" s="123">
        <f t="shared" ref="F71:F76" si="11">COUNTIF($G71,"Права")</f>
        <v>0</v>
      </c>
      <c r="G71" s="124" t="s">
        <v>76</v>
      </c>
      <c r="H71" s="125" t="s">
        <v>209</v>
      </c>
      <c r="I71" s="317"/>
      <c r="J71" s="126"/>
    </row>
    <row r="72" spans="2:10" ht="14.5">
      <c r="B72" s="539"/>
      <c r="C72" s="123" t="s">
        <v>341</v>
      </c>
      <c r="D72" s="123">
        <f t="shared" si="10"/>
        <v>0</v>
      </c>
      <c r="E72" s="123">
        <f t="shared" si="9"/>
        <v>0</v>
      </c>
      <c r="F72" s="123">
        <f t="shared" si="11"/>
        <v>0</v>
      </c>
      <c r="G72" s="124" t="s">
        <v>76</v>
      </c>
      <c r="H72" s="125" t="s">
        <v>342</v>
      </c>
      <c r="I72" s="317"/>
      <c r="J72" s="126"/>
    </row>
    <row r="73" spans="2:10" ht="43.5">
      <c r="B73" s="539"/>
      <c r="C73" s="147" t="s">
        <v>324</v>
      </c>
      <c r="D73" s="147">
        <f t="shared" si="10"/>
        <v>0</v>
      </c>
      <c r="E73" s="147">
        <f t="shared" si="9"/>
        <v>0</v>
      </c>
      <c r="F73" s="147">
        <f t="shared" si="11"/>
        <v>1</v>
      </c>
      <c r="G73" s="133" t="s">
        <v>416</v>
      </c>
      <c r="H73" s="134" t="s">
        <v>213</v>
      </c>
      <c r="I73" s="317"/>
      <c r="J73" s="136"/>
    </row>
    <row r="74" spans="2:10" ht="29">
      <c r="B74" s="538" t="s">
        <v>109</v>
      </c>
      <c r="C74" s="148" t="s">
        <v>126</v>
      </c>
      <c r="D74" s="148">
        <f t="shared" si="10"/>
        <v>0</v>
      </c>
      <c r="E74" s="148">
        <f t="shared" si="9"/>
        <v>0</v>
      </c>
      <c r="F74" s="148">
        <f t="shared" si="11"/>
        <v>0</v>
      </c>
      <c r="G74" s="139" t="s">
        <v>76</v>
      </c>
      <c r="H74" s="140" t="s">
        <v>215</v>
      </c>
      <c r="I74" s="137"/>
      <c r="J74" s="149"/>
    </row>
    <row r="75" spans="2:10" ht="29">
      <c r="B75" s="539"/>
      <c r="C75" s="123" t="s">
        <v>324</v>
      </c>
      <c r="D75" s="123">
        <f t="shared" si="10"/>
        <v>0</v>
      </c>
      <c r="E75" s="123">
        <f t="shared" si="9"/>
        <v>0</v>
      </c>
      <c r="F75" s="123">
        <f t="shared" si="11"/>
        <v>0</v>
      </c>
      <c r="G75" s="124" t="s">
        <v>76</v>
      </c>
      <c r="H75" s="125" t="s">
        <v>217</v>
      </c>
      <c r="I75" s="106"/>
      <c r="J75" s="126"/>
    </row>
    <row r="76" spans="2:10" ht="29">
      <c r="B76" s="539"/>
      <c r="C76" s="123" t="s">
        <v>126</v>
      </c>
      <c r="D76" s="123">
        <f t="shared" si="10"/>
        <v>0</v>
      </c>
      <c r="E76" s="123">
        <f t="shared" si="9"/>
        <v>0</v>
      </c>
      <c r="F76" s="123">
        <f t="shared" si="11"/>
        <v>0</v>
      </c>
      <c r="G76" s="124" t="s">
        <v>76</v>
      </c>
      <c r="H76" s="125" t="s">
        <v>218</v>
      </c>
      <c r="I76" s="106"/>
      <c r="J76" s="126"/>
    </row>
    <row r="77" spans="2:10" ht="43.5">
      <c r="B77" s="539"/>
      <c r="C77" s="123" t="s">
        <v>324</v>
      </c>
      <c r="D77" s="123">
        <v>1</v>
      </c>
      <c r="E77" s="123">
        <f t="shared" si="9"/>
        <v>0</v>
      </c>
      <c r="F77" s="123">
        <v>1</v>
      </c>
      <c r="G77" s="124" t="s">
        <v>418</v>
      </c>
      <c r="H77" s="125" t="s">
        <v>220</v>
      </c>
      <c r="I77" s="106"/>
      <c r="J77" s="126"/>
    </row>
    <row r="78" spans="2:10" ht="29">
      <c r="B78" s="539"/>
      <c r="C78" s="123" t="s">
        <v>121</v>
      </c>
      <c r="D78" s="123">
        <f>COUNTIF($G78,"Гендер")</f>
        <v>0</v>
      </c>
      <c r="E78" s="123">
        <f t="shared" si="9"/>
        <v>0</v>
      </c>
      <c r="F78" s="123">
        <f t="shared" ref="F78:F91" si="12">COUNTIF($G78,"Права")</f>
        <v>0</v>
      </c>
      <c r="G78" s="124" t="s">
        <v>76</v>
      </c>
      <c r="H78" s="125" t="s">
        <v>221</v>
      </c>
      <c r="I78" s="106"/>
      <c r="J78" s="126"/>
    </row>
    <row r="79" spans="2:10" ht="29">
      <c r="B79" s="539"/>
      <c r="C79" s="147" t="s">
        <v>126</v>
      </c>
      <c r="D79" s="147">
        <f>COUNTIF($G79,"Гендер")</f>
        <v>0</v>
      </c>
      <c r="E79" s="147">
        <f t="shared" si="9"/>
        <v>0</v>
      </c>
      <c r="F79" s="147">
        <f t="shared" si="12"/>
        <v>0</v>
      </c>
      <c r="G79" s="133" t="s">
        <v>76</v>
      </c>
      <c r="H79" s="134" t="s">
        <v>343</v>
      </c>
      <c r="I79" s="135"/>
      <c r="J79" s="136"/>
    </row>
    <row r="80" spans="2:10" ht="43.5">
      <c r="B80" s="538" t="s">
        <v>114</v>
      </c>
      <c r="C80" s="148" t="s">
        <v>126</v>
      </c>
      <c r="D80" s="148">
        <f>COUNTIF($G80,"Гендер")</f>
        <v>0</v>
      </c>
      <c r="E80" s="148">
        <f t="shared" si="9"/>
        <v>0</v>
      </c>
      <c r="F80" s="148">
        <f t="shared" si="12"/>
        <v>0</v>
      </c>
      <c r="G80" s="139"/>
      <c r="H80" s="140" t="s">
        <v>222</v>
      </c>
      <c r="I80" s="137"/>
      <c r="J80" s="149"/>
    </row>
    <row r="81" spans="2:10" ht="29">
      <c r="B81" s="539"/>
      <c r="C81" s="123" t="s">
        <v>126</v>
      </c>
      <c r="D81" s="123">
        <v>1</v>
      </c>
      <c r="E81" s="123">
        <v>1</v>
      </c>
      <c r="F81" s="123">
        <f t="shared" si="12"/>
        <v>0</v>
      </c>
      <c r="G81" s="124" t="s">
        <v>423</v>
      </c>
      <c r="H81" s="125" t="s">
        <v>344</v>
      </c>
      <c r="I81" s="106"/>
      <c r="J81" s="126"/>
    </row>
    <row r="82" spans="2:10" ht="14.5">
      <c r="B82" s="539"/>
      <c r="C82" s="123" t="s">
        <v>126</v>
      </c>
      <c r="D82" s="123">
        <f t="shared" ref="D82:D91" si="13">COUNTIF($G82,"Гендер")</f>
        <v>0</v>
      </c>
      <c r="E82" s="123">
        <f t="shared" ref="E82:E91" si="14">COUNTIF($G82,"Нормы")</f>
        <v>0</v>
      </c>
      <c r="F82" s="123">
        <f t="shared" si="12"/>
        <v>0</v>
      </c>
      <c r="G82" s="124"/>
      <c r="H82" s="125" t="s">
        <v>345</v>
      </c>
      <c r="I82" s="106"/>
      <c r="J82" s="126"/>
    </row>
    <row r="83" spans="2:10" ht="29">
      <c r="B83" s="539"/>
      <c r="C83" s="123" t="s">
        <v>324</v>
      </c>
      <c r="D83" s="123">
        <f t="shared" si="13"/>
        <v>1</v>
      </c>
      <c r="E83" s="123">
        <f t="shared" si="14"/>
        <v>0</v>
      </c>
      <c r="F83" s="123">
        <f t="shared" si="12"/>
        <v>0</v>
      </c>
      <c r="G83" s="124" t="s">
        <v>415</v>
      </c>
      <c r="H83" s="125" t="s">
        <v>223</v>
      </c>
      <c r="I83" s="106"/>
      <c r="J83" s="126"/>
    </row>
    <row r="84" spans="2:10" ht="43.5">
      <c r="B84" s="539"/>
      <c r="C84" s="123" t="s">
        <v>324</v>
      </c>
      <c r="D84" s="123">
        <f t="shared" si="13"/>
        <v>0</v>
      </c>
      <c r="E84" s="123">
        <f t="shared" si="14"/>
        <v>0</v>
      </c>
      <c r="F84" s="123">
        <f t="shared" si="12"/>
        <v>0</v>
      </c>
      <c r="G84" s="124" t="s">
        <v>417</v>
      </c>
      <c r="H84" s="125" t="s">
        <v>224</v>
      </c>
      <c r="I84" s="106"/>
      <c r="J84" s="126"/>
    </row>
    <row r="85" spans="2:10" ht="29">
      <c r="B85" s="539"/>
      <c r="C85" s="123" t="s">
        <v>126</v>
      </c>
      <c r="D85" s="123">
        <f t="shared" si="13"/>
        <v>0</v>
      </c>
      <c r="E85" s="123">
        <f t="shared" si="14"/>
        <v>0</v>
      </c>
      <c r="F85" s="123">
        <f t="shared" si="12"/>
        <v>0</v>
      </c>
      <c r="G85" s="124"/>
      <c r="H85" s="125" t="s">
        <v>225</v>
      </c>
      <c r="I85" s="106"/>
      <c r="J85" s="126"/>
    </row>
    <row r="86" spans="2:10" ht="29">
      <c r="B86" s="539"/>
      <c r="C86" s="123" t="s">
        <v>126</v>
      </c>
      <c r="D86" s="123">
        <f t="shared" si="13"/>
        <v>0</v>
      </c>
      <c r="E86" s="123">
        <f t="shared" si="14"/>
        <v>0</v>
      </c>
      <c r="F86" s="123">
        <f t="shared" si="12"/>
        <v>0</v>
      </c>
      <c r="G86" s="124"/>
      <c r="H86" s="125" t="s">
        <v>226</v>
      </c>
      <c r="I86" s="106"/>
      <c r="J86" s="126"/>
    </row>
    <row r="87" spans="2:10" ht="43.5">
      <c r="B87" s="539"/>
      <c r="C87" s="123" t="s">
        <v>126</v>
      </c>
      <c r="D87" s="123">
        <f t="shared" si="13"/>
        <v>0</v>
      </c>
      <c r="E87" s="123">
        <f t="shared" si="14"/>
        <v>0</v>
      </c>
      <c r="F87" s="123">
        <f t="shared" si="12"/>
        <v>0</v>
      </c>
      <c r="G87" s="124"/>
      <c r="H87" s="269" t="s">
        <v>883</v>
      </c>
      <c r="I87" s="106"/>
      <c r="J87" s="126"/>
    </row>
    <row r="88" spans="2:10" ht="58">
      <c r="B88" s="539"/>
      <c r="C88" s="123" t="s">
        <v>126</v>
      </c>
      <c r="D88" s="123">
        <f t="shared" si="13"/>
        <v>0</v>
      </c>
      <c r="E88" s="123">
        <f t="shared" si="14"/>
        <v>0</v>
      </c>
      <c r="F88" s="123">
        <f t="shared" si="12"/>
        <v>1</v>
      </c>
      <c r="G88" s="124" t="s">
        <v>416</v>
      </c>
      <c r="H88" s="125" t="s">
        <v>227</v>
      </c>
      <c r="I88" s="106"/>
      <c r="J88" s="126"/>
    </row>
    <row r="89" spans="2:10" ht="43.5">
      <c r="B89" s="539"/>
      <c r="C89" s="123" t="s">
        <v>126</v>
      </c>
      <c r="D89" s="123">
        <f t="shared" si="13"/>
        <v>0</v>
      </c>
      <c r="E89" s="123">
        <f t="shared" si="14"/>
        <v>0</v>
      </c>
      <c r="F89" s="123">
        <f t="shared" si="12"/>
        <v>0</v>
      </c>
      <c r="G89" s="124"/>
      <c r="H89" s="269" t="s">
        <v>885</v>
      </c>
      <c r="I89" s="106"/>
      <c r="J89" s="126"/>
    </row>
    <row r="90" spans="2:10" ht="29">
      <c r="B90" s="539"/>
      <c r="C90" s="123" t="s">
        <v>324</v>
      </c>
      <c r="D90" s="123">
        <f t="shared" si="13"/>
        <v>0</v>
      </c>
      <c r="E90" s="123">
        <f t="shared" si="14"/>
        <v>0</v>
      </c>
      <c r="F90" s="123">
        <f t="shared" si="12"/>
        <v>1</v>
      </c>
      <c r="G90" s="124" t="s">
        <v>416</v>
      </c>
      <c r="H90" s="125" t="s">
        <v>228</v>
      </c>
      <c r="I90" s="106"/>
      <c r="J90" s="126"/>
    </row>
    <row r="91" spans="2:10" ht="15" thickBot="1">
      <c r="B91" s="540"/>
      <c r="C91" s="150" t="s">
        <v>121</v>
      </c>
      <c r="D91" s="150">
        <f t="shared" si="13"/>
        <v>0</v>
      </c>
      <c r="E91" s="150">
        <f t="shared" si="14"/>
        <v>0</v>
      </c>
      <c r="F91" s="150">
        <f t="shared" si="12"/>
        <v>0</v>
      </c>
      <c r="G91" s="151"/>
      <c r="H91" s="152" t="s">
        <v>229</v>
      </c>
      <c r="I91" s="107"/>
      <c r="J91" s="153"/>
    </row>
  </sheetData>
  <sheetProtection algorithmName="SHA-512" hashValue="phViyeCReeO6bYU+MpNdN/R8pbrl33/bGGDHMyqfnS45SeIPhfnx8NNkYZs0tDGtM3xrJnLdl+b71Xvag4yCBw==" saltValue="yM/PhuxIbas0ciVYE+wWhw==" spinCount="100000" sheet="1" objects="1" scenarios="1"/>
  <mergeCells count="9">
    <mergeCell ref="B27:J27"/>
    <mergeCell ref="B66:B73"/>
    <mergeCell ref="B74:B79"/>
    <mergeCell ref="B80:B91"/>
    <mergeCell ref="B29:B37"/>
    <mergeCell ref="B51:B56"/>
    <mergeCell ref="B57:B65"/>
    <mergeCell ref="B44:B50"/>
    <mergeCell ref="B38:B43"/>
  </mergeCells>
  <dataValidations count="1">
    <dataValidation type="list" allowBlank="1" showInputMessage="1" showErrorMessage="1" sqref="I29:I91">
      <formula1>ListYSN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79045E-DB55-428F-A50B-1F8EEDAF74A2}">
            <xm:f>Lists!$A$4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0364C37C-23F5-41E6-88FB-58DDF31CA8DB}">
            <xm:f>Lists!$A$3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73B0C4ED-62A6-462F-99FE-ECF70EABE2A5}">
            <xm:f>Lists!$A$2</xm:f>
            <x14:dxf>
              <fill>
                <patternFill>
                  <bgColor rgb="FF00B050"/>
                </patternFill>
              </fill>
            </x14:dxf>
          </x14:cfRule>
          <xm:sqref>I29:I91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9DAE95A339B248977E50AC878AA16A" ma:contentTypeVersion="12" ma:contentTypeDescription="Create a new document." ma:contentTypeScope="" ma:versionID="1c1ab1b0e6673528b7e62e01eb79ab31">
  <xsd:schema xmlns:xsd="http://www.w3.org/2001/XMLSchema" xmlns:xs="http://www.w3.org/2001/XMLSchema" xmlns:p="http://schemas.microsoft.com/office/2006/metadata/properties" xmlns:ns2="f685b576-218b-42b0-abb8-b07f9ffc7d68" xmlns:ns3="85804b4c-b3d7-4ba3-8b3a-4e2419d6d894" targetNamespace="http://schemas.microsoft.com/office/2006/metadata/properties" ma:root="true" ma:fieldsID="0b43beb39348eb3b1f844b12827a4067" ns2:_="" ns3:_="">
    <xsd:import namespace="f685b576-218b-42b0-abb8-b07f9ffc7d68"/>
    <xsd:import namespace="85804b4c-b3d7-4ba3-8b3a-4e2419d6d8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85b576-218b-42b0-abb8-b07f9ffc7d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804b4c-b3d7-4ba3-8b3a-4e2419d6d89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14010C4-29FD-459A-A881-89D88A2878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85b576-218b-42b0-abb8-b07f9ffc7d68"/>
    <ds:schemaRef ds:uri="85804b4c-b3d7-4ba3-8b3a-4e2419d6d8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52342C-20DA-44A8-A49A-F93E4B92FD3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EEF312-C30B-417B-AEBD-75148FD9C550}">
  <ds:schemaRefs>
    <ds:schemaRef ds:uri="http://schemas.microsoft.com/office/infopath/2007/PartnerControls"/>
    <ds:schemaRef ds:uri="85804b4c-b3d7-4ba3-8b3a-4e2419d6d894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685b576-218b-42b0-abb8-b07f9ffc7d6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Обложка</vt:lpstr>
      <vt:lpstr>Что представляет собой SERAT </vt:lpstr>
      <vt:lpstr>Как пользоваться SERAT</vt:lpstr>
      <vt:lpstr>Идентификационная форма</vt:lpstr>
      <vt:lpstr>Данные образования и здравоохра</vt:lpstr>
      <vt:lpstr>Нормативно-правовой контекст</vt:lpstr>
      <vt:lpstr>Задачи и принципы</vt:lpstr>
      <vt:lpstr>Содержание программы 5-8 лет</vt:lpstr>
      <vt:lpstr>Содержание программы 9-12 лет</vt:lpstr>
      <vt:lpstr>Содержание программы 12-15 лет</vt:lpstr>
      <vt:lpstr>Содержание программы 15-18+лет</vt:lpstr>
      <vt:lpstr>Интеграция в школьную программу</vt:lpstr>
      <vt:lpstr>Методика преподавания и среда</vt:lpstr>
      <vt:lpstr>Подготовка педагог. кадров</vt:lpstr>
      <vt:lpstr>Мониторинг и оценка</vt:lpstr>
      <vt:lpstr>Сводные результаты по стране</vt:lpstr>
      <vt:lpstr>Выражение признательности</vt:lpstr>
      <vt:lpstr>Lists</vt:lpstr>
      <vt:lpstr>ListYSN</vt:lpstr>
      <vt:lpstr>ListYSND</vt:lpstr>
      <vt:lpstr>ListYSNN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Hospital, Xavier</dc:creator>
  <cp:keywords/>
  <dc:description/>
  <cp:lastModifiedBy>Hospital, Xavier</cp:lastModifiedBy>
  <dcterms:created xsi:type="dcterms:W3CDTF">2019-05-28T12:54:56Z</dcterms:created>
  <dcterms:modified xsi:type="dcterms:W3CDTF">2021-02-03T11:26:52Z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0x0101000F9DAE95A339B248977E50AC878AA16A</vt:lpwstr>
  </property>
</Properties>
</file>